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activeTab="1"/>
  </bookViews>
  <sheets>
    <sheet name="payesh" sheetId="12" r:id="rId1"/>
    <sheet name="آمار کلی" sheetId="13" r:id="rId2"/>
    <sheet name="روستا" sheetId="14" r:id="rId3"/>
  </sheets>
  <definedNames>
    <definedName name="_xlnm.Print_Area" localSheetId="0">payesh!$A$1:$DT$130</definedName>
  </definedNames>
  <calcPr calcId="152511"/>
</workbook>
</file>

<file path=xl/calcChain.xml><?xml version="1.0" encoding="utf-8"?>
<calcChain xmlns="http://schemas.openxmlformats.org/spreadsheetml/2006/main">
  <c r="BM114" i="12" l="1"/>
  <c r="BN114" i="12"/>
  <c r="BO114" i="12"/>
  <c r="BP114" i="12"/>
  <c r="BQ114" i="12"/>
  <c r="BR114" i="12"/>
  <c r="BS114" i="12"/>
  <c r="BT114" i="12"/>
  <c r="BU114" i="12"/>
  <c r="BV114" i="12"/>
  <c r="BW114" i="12"/>
  <c r="BX114" i="12"/>
  <c r="BY114" i="12"/>
  <c r="BZ114" i="12"/>
  <c r="CA114" i="12"/>
  <c r="CB114" i="12"/>
  <c r="CC114" i="12"/>
  <c r="CD114" i="12"/>
  <c r="CE114" i="12"/>
  <c r="CF114" i="12"/>
  <c r="CG114" i="12"/>
  <c r="CH114" i="12"/>
  <c r="BM106" i="12"/>
  <c r="BN106" i="12"/>
  <c r="BO106" i="12"/>
  <c r="BP106" i="12"/>
  <c r="BQ106" i="12"/>
  <c r="BR106" i="12"/>
  <c r="BS106" i="12"/>
  <c r="BT106" i="12"/>
  <c r="BU106" i="12"/>
  <c r="BV106" i="12"/>
  <c r="BW106" i="12"/>
  <c r="BX106" i="12"/>
  <c r="BY106" i="12"/>
  <c r="BZ106" i="12"/>
  <c r="CA106" i="12"/>
  <c r="CB106" i="12"/>
  <c r="CC106" i="12"/>
  <c r="CD106" i="12"/>
  <c r="CE106" i="12"/>
  <c r="CF106" i="12"/>
  <c r="CG106" i="12"/>
  <c r="CH106" i="12"/>
  <c r="BM98" i="12"/>
  <c r="BN98" i="12"/>
  <c r="BO98" i="12"/>
  <c r="BP98" i="12"/>
  <c r="BQ98" i="12"/>
  <c r="BR98" i="12"/>
  <c r="BS98" i="12"/>
  <c r="BT98" i="12"/>
  <c r="BU98" i="12"/>
  <c r="BV98" i="12"/>
  <c r="BW98" i="12"/>
  <c r="BX98" i="12"/>
  <c r="BY98" i="12"/>
  <c r="BZ98" i="12"/>
  <c r="CA98" i="12"/>
  <c r="CB98" i="12"/>
  <c r="CC98" i="12"/>
  <c r="CD98" i="12"/>
  <c r="CE98" i="12"/>
  <c r="CF98" i="12"/>
  <c r="CG98" i="12"/>
  <c r="CH98" i="12"/>
  <c r="BM81" i="12"/>
  <c r="BN81" i="12"/>
  <c r="BO81" i="12"/>
  <c r="BP81" i="12"/>
  <c r="BQ81" i="12"/>
  <c r="BR81" i="12"/>
  <c r="BS81" i="12"/>
  <c r="BT81" i="12"/>
  <c r="BU81" i="12"/>
  <c r="BV81" i="12"/>
  <c r="BW81" i="12"/>
  <c r="BX81" i="12"/>
  <c r="BY81" i="12"/>
  <c r="BZ81" i="12"/>
  <c r="CA81" i="12"/>
  <c r="CB81" i="12"/>
  <c r="CC81" i="12"/>
  <c r="CD81" i="12"/>
  <c r="CE81" i="12"/>
  <c r="CF81" i="12"/>
  <c r="CG81" i="12"/>
  <c r="CH81" i="12"/>
  <c r="BM33" i="12"/>
  <c r="BN33" i="12"/>
  <c r="BO33" i="12"/>
  <c r="BP33" i="12"/>
  <c r="BQ33" i="12"/>
  <c r="BR33" i="12"/>
  <c r="BS33" i="12"/>
  <c r="BT33" i="12"/>
  <c r="BU33" i="12"/>
  <c r="BV33" i="12"/>
  <c r="BW33" i="12"/>
  <c r="BX33" i="12"/>
  <c r="BY33" i="12"/>
  <c r="BZ33" i="12"/>
  <c r="CA33" i="12"/>
  <c r="CB33" i="12"/>
  <c r="CC33" i="12"/>
  <c r="CD33" i="12"/>
  <c r="CE33" i="12"/>
  <c r="CF33" i="12"/>
  <c r="CG33" i="12"/>
  <c r="CH33" i="12"/>
  <c r="CH35" i="12" l="1"/>
  <c r="CG35" i="12"/>
  <c r="CF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D6" i="13" l="1"/>
  <c r="G55" i="14" l="1"/>
  <c r="L55" i="14"/>
  <c r="I55" i="14"/>
  <c r="J55" i="14"/>
  <c r="K55" i="14"/>
  <c r="M55" i="14"/>
  <c r="N55" i="14"/>
  <c r="O55" i="14"/>
  <c r="P55" i="14"/>
  <c r="Q55" i="14"/>
  <c r="H55" i="14"/>
  <c r="D31" i="13" l="1"/>
  <c r="D30" i="13"/>
  <c r="D29" i="13"/>
  <c r="D28" i="13"/>
  <c r="D26" i="13"/>
  <c r="D25" i="13"/>
  <c r="D21" i="13"/>
  <c r="D19" i="13"/>
  <c r="D18" i="13"/>
  <c r="D17" i="13"/>
  <c r="D16" i="13"/>
  <c r="D15" i="13"/>
  <c r="D14" i="13"/>
  <c r="D13" i="13"/>
  <c r="D12" i="13"/>
  <c r="D11" i="13"/>
  <c r="D10" i="13"/>
  <c r="D8" i="13"/>
  <c r="E6" i="13" l="1"/>
  <c r="E29" i="13"/>
  <c r="E27" i="13"/>
  <c r="E26" i="13"/>
  <c r="E30" i="13" s="1"/>
  <c r="E25" i="13"/>
  <c r="E24" i="13"/>
  <c r="E23" i="13"/>
  <c r="E22" i="13"/>
  <c r="E19" i="13"/>
  <c r="E18" i="13"/>
  <c r="E17" i="13"/>
  <c r="E16" i="13"/>
  <c r="E14" i="13"/>
  <c r="E12" i="13"/>
  <c r="E10" i="13"/>
  <c r="E5" i="13"/>
  <c r="E4" i="13"/>
  <c r="E3" i="13"/>
  <c r="D7" i="13" l="1"/>
  <c r="E20" i="13"/>
  <c r="E8" i="13"/>
  <c r="D20" i="13"/>
  <c r="D9" i="13" l="1"/>
  <c r="E7" i="13"/>
  <c r="E9" i="13" s="1"/>
  <c r="E13" i="13"/>
  <c r="E15" i="13"/>
  <c r="E11" i="13"/>
  <c r="CH20" i="12"/>
  <c r="CG20" i="12"/>
  <c r="CF20" i="12"/>
  <c r="CE20" i="12"/>
  <c r="CD20" i="12"/>
  <c r="CC20" i="12"/>
  <c r="CB20" i="12"/>
  <c r="CA20" i="12"/>
  <c r="BZ20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CH18" i="12"/>
  <c r="CG18" i="12"/>
  <c r="CF18" i="12"/>
  <c r="CE18" i="12"/>
  <c r="CD18" i="12"/>
  <c r="CC18" i="12"/>
  <c r="CB18" i="12"/>
  <c r="CA18" i="12"/>
  <c r="BZ18" i="12"/>
  <c r="BY18" i="12"/>
  <c r="BX18" i="12"/>
  <c r="BW18" i="12"/>
  <c r="BV18" i="12"/>
  <c r="BU18" i="12"/>
  <c r="BT18" i="12"/>
  <c r="BS18" i="12"/>
  <c r="BR18" i="12"/>
  <c r="BQ18" i="12"/>
  <c r="BP18" i="12"/>
  <c r="BO18" i="12"/>
  <c r="BN18" i="12"/>
  <c r="BM18" i="12"/>
  <c r="CH16" i="12"/>
  <c r="CG16" i="12"/>
  <c r="CF16" i="12"/>
  <c r="CE16" i="12"/>
  <c r="CD16" i="12"/>
  <c r="CC16" i="12"/>
  <c r="CB16" i="12"/>
  <c r="CA16" i="12"/>
  <c r="BZ16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CH15" i="12"/>
  <c r="CG15" i="12"/>
  <c r="CF15" i="12"/>
  <c r="CE15" i="12"/>
  <c r="CD15" i="12"/>
  <c r="CC15" i="12"/>
  <c r="CB15" i="12"/>
  <c r="CA15" i="12"/>
  <c r="BZ15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20" i="12"/>
  <c r="BK20" i="12"/>
  <c r="BJ20" i="12"/>
  <c r="BI20" i="12"/>
  <c r="BH20" i="12"/>
  <c r="BL18" i="12"/>
  <c r="BK18" i="12"/>
  <c r="BJ18" i="12"/>
  <c r="BI18" i="12"/>
  <c r="BH18" i="12"/>
  <c r="BL16" i="12"/>
  <c r="BK16" i="12"/>
  <c r="BJ16" i="12"/>
  <c r="BI16" i="12"/>
  <c r="BH16" i="12"/>
  <c r="BL15" i="12"/>
  <c r="BK15" i="12"/>
  <c r="BJ15" i="12"/>
  <c r="BI15" i="12"/>
  <c r="BH15" i="12"/>
  <c r="BM12" i="12"/>
  <c r="BN12" i="12"/>
  <c r="BO12" i="12" s="1"/>
  <c r="BP12" i="12" s="1"/>
  <c r="BQ12" i="12" s="1"/>
  <c r="BR12" i="12" s="1"/>
  <c r="BS12" i="12" s="1"/>
  <c r="BT12" i="12" s="1"/>
  <c r="BU12" i="12" s="1"/>
  <c r="BV12" i="12" s="1"/>
  <c r="BW12" i="12" s="1"/>
  <c r="BX12" i="12" s="1"/>
  <c r="BY12" i="12" s="1"/>
  <c r="BZ12" i="12" s="1"/>
  <c r="CA12" i="12" s="1"/>
  <c r="CB12" i="12" s="1"/>
  <c r="CC12" i="12" s="1"/>
  <c r="CD12" i="12" s="1"/>
  <c r="CE12" i="12" s="1"/>
  <c r="CF12" i="12" s="1"/>
  <c r="CG12" i="12" s="1"/>
  <c r="CH12" i="12" s="1"/>
  <c r="CI12" i="12" l="1"/>
  <c r="CJ12" i="12" s="1"/>
  <c r="CK12" i="12" s="1"/>
  <c r="CL12" i="12" s="1"/>
  <c r="CM12" i="12" s="1"/>
  <c r="CN12" i="12" s="1"/>
  <c r="CO12" i="12" s="1"/>
  <c r="CP12" i="12" s="1"/>
  <c r="CQ12" i="12" s="1"/>
  <c r="CR12" i="12" s="1"/>
  <c r="CS12" i="12" s="1"/>
  <c r="CT12" i="12" s="1"/>
  <c r="CU12" i="12" s="1"/>
  <c r="CV12" i="12" s="1"/>
  <c r="CW12" i="12" s="1"/>
  <c r="CX12" i="12" s="1"/>
  <c r="CY12" i="12" s="1"/>
  <c r="CZ12" i="12" s="1"/>
  <c r="DA12" i="12" s="1"/>
  <c r="DB12" i="12" s="1"/>
  <c r="DC12" i="12" s="1"/>
  <c r="DD12" i="12" s="1"/>
  <c r="DE12" i="12" s="1"/>
  <c r="DF12" i="12" s="1"/>
  <c r="DG12" i="12" s="1"/>
  <c r="DH12" i="12" s="1"/>
  <c r="DI12" i="12" s="1"/>
  <c r="DJ12" i="12" s="1"/>
  <c r="DK12" i="12" s="1"/>
  <c r="DL12" i="12" s="1"/>
  <c r="DM12" i="12" s="1"/>
  <c r="DN12" i="12" s="1"/>
  <c r="DO12" i="12" s="1"/>
  <c r="DP12" i="12" s="1"/>
  <c r="DQ12" i="12" s="1"/>
  <c r="DR12" i="12" s="1"/>
  <c r="DS12" i="12" s="1"/>
  <c r="DT12" i="12" s="1"/>
  <c r="BL114" i="12"/>
  <c r="BL106" i="12"/>
  <c r="BL98" i="12"/>
  <c r="BL90" i="12"/>
  <c r="BL81" i="12"/>
  <c r="BL32" i="12"/>
  <c r="BL33" i="12" s="1"/>
  <c r="BF81" i="12"/>
  <c r="BK114" i="12" l="1"/>
  <c r="BJ114" i="12"/>
  <c r="BI114" i="12"/>
  <c r="BH114" i="12"/>
  <c r="BG114" i="12"/>
  <c r="BF114" i="12"/>
  <c r="BE114" i="12"/>
  <c r="BD114" i="12"/>
  <c r="BC114" i="12"/>
  <c r="BB114" i="12"/>
  <c r="BA114" i="12"/>
  <c r="AZ114" i="12"/>
  <c r="AY114" i="12"/>
  <c r="AX114" i="12"/>
  <c r="AW114" i="12"/>
  <c r="AV114" i="12"/>
  <c r="AU114" i="12"/>
  <c r="AT114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M98" i="12" s="1"/>
  <c r="AL90" i="12"/>
  <c r="AL98" i="12" s="1"/>
  <c r="AK90" i="12"/>
  <c r="AK98" i="12" s="1"/>
  <c r="AJ90" i="12"/>
  <c r="AJ98" i="12" s="1"/>
  <c r="AI90" i="12"/>
  <c r="AI98" i="12" s="1"/>
  <c r="BK81" i="12"/>
  <c r="BJ81" i="12"/>
  <c r="BI81" i="12"/>
  <c r="BH81" i="12"/>
  <c r="BG81" i="12"/>
  <c r="BE81" i="12"/>
  <c r="BD81" i="12"/>
  <c r="BC81" i="12"/>
  <c r="BB81" i="12"/>
  <c r="BA81" i="12"/>
  <c r="AZ81" i="12"/>
  <c r="AY81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BK32" i="12"/>
  <c r="BK33" i="12" s="1"/>
  <c r="BK35" i="12" s="1"/>
  <c r="BJ32" i="12"/>
  <c r="BJ33" i="12" s="1"/>
  <c r="BJ35" i="12" s="1"/>
  <c r="BI32" i="12"/>
  <c r="BI33" i="12" s="1"/>
  <c r="BI35" i="12" s="1"/>
  <c r="BH32" i="12"/>
  <c r="BH33" i="12" s="1"/>
  <c r="BH35" i="12" s="1"/>
  <c r="BG32" i="12"/>
  <c r="BG33" i="12" s="1"/>
  <c r="BG35" i="12" s="1"/>
  <c r="BF32" i="12"/>
  <c r="BF33" i="12" s="1"/>
  <c r="BF35" i="12" s="1"/>
  <c r="BE32" i="12"/>
  <c r="BE33" i="12" s="1"/>
  <c r="BE35" i="12" s="1"/>
  <c r="BD32" i="12"/>
  <c r="BD33" i="12" s="1"/>
  <c r="BD35" i="12" s="1"/>
  <c r="BC32" i="12"/>
  <c r="BC33" i="12" s="1"/>
  <c r="BC35" i="12" s="1"/>
  <c r="BB32" i="12"/>
  <c r="BB33" i="12" s="1"/>
  <c r="BB35" i="12" s="1"/>
  <c r="BA32" i="12"/>
  <c r="BA33" i="12" s="1"/>
  <c r="BA35" i="12" s="1"/>
  <c r="AZ32" i="12"/>
  <c r="AZ33" i="12" s="1"/>
  <c r="AZ35" i="12" s="1"/>
  <c r="AY32" i="12"/>
  <c r="AY33" i="12" s="1"/>
  <c r="AY35" i="12" s="1"/>
  <c r="AX32" i="12"/>
  <c r="AX33" i="12" s="1"/>
  <c r="AX35" i="12" s="1"/>
  <c r="AW32" i="12"/>
  <c r="AW33" i="12" s="1"/>
  <c r="AW35" i="12" s="1"/>
  <c r="AV32" i="12"/>
  <c r="AV33" i="12" s="1"/>
  <c r="AV35" i="12" s="1"/>
  <c r="AU32" i="12"/>
  <c r="AU33" i="12" s="1"/>
  <c r="AU35" i="12" s="1"/>
  <c r="AT32" i="12"/>
  <c r="AT33" i="12" s="1"/>
  <c r="AT35" i="12" s="1"/>
  <c r="AS32" i="12"/>
  <c r="AS33" i="12" s="1"/>
  <c r="AS35" i="12" s="1"/>
  <c r="AR32" i="12"/>
  <c r="AR33" i="12" s="1"/>
  <c r="AR35" i="12" s="1"/>
  <c r="AQ32" i="12"/>
  <c r="AQ33" i="12" s="1"/>
  <c r="AQ35" i="12" s="1"/>
  <c r="AP32" i="12"/>
  <c r="AP33" i="12" s="1"/>
  <c r="AP35" i="12" s="1"/>
  <c r="AO32" i="12"/>
  <c r="AO33" i="12" s="1"/>
  <c r="AO35" i="12" s="1"/>
  <c r="AN32" i="12"/>
  <c r="AN33" i="12" s="1"/>
  <c r="AN35" i="12" s="1"/>
  <c r="AM32" i="12"/>
  <c r="AM33" i="12" s="1"/>
  <c r="AM35" i="12" s="1"/>
  <c r="AL32" i="12"/>
  <c r="AL33" i="12" s="1"/>
  <c r="AL35" i="12" s="1"/>
  <c r="AK32" i="12"/>
  <c r="AK33" i="12" s="1"/>
  <c r="AK35" i="12" s="1"/>
  <c r="AJ32" i="12"/>
  <c r="AJ33" i="12" s="1"/>
  <c r="AJ35" i="12" s="1"/>
  <c r="AI32" i="12"/>
  <c r="AI33" i="12" s="1"/>
  <c r="AI35" i="12" s="1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F20" i="12" l="1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E20" i="12"/>
  <c r="AH114" i="12" l="1"/>
  <c r="AG114" i="12"/>
  <c r="AF114" i="12"/>
  <c r="AE114" i="12"/>
  <c r="AD114" i="12"/>
  <c r="AC114" i="12"/>
  <c r="AB114" i="12"/>
  <c r="AA114" i="12"/>
  <c r="Z114" i="12"/>
  <c r="Y114" i="12"/>
  <c r="AH106" i="12"/>
  <c r="AG106" i="12"/>
  <c r="AF106" i="12"/>
  <c r="AE106" i="12"/>
  <c r="AD106" i="12"/>
  <c r="AC106" i="12"/>
  <c r="AB106" i="12"/>
  <c r="AA106" i="12"/>
  <c r="Z106" i="12"/>
  <c r="Y106" i="12"/>
  <c r="AH98" i="12"/>
  <c r="AG98" i="12"/>
  <c r="AF98" i="12"/>
  <c r="AE98" i="12"/>
  <c r="AD98" i="12"/>
  <c r="AC98" i="12"/>
  <c r="AB98" i="12"/>
  <c r="AA98" i="12"/>
  <c r="Z98" i="12"/>
  <c r="Y98" i="12"/>
  <c r="AH90" i="12"/>
  <c r="AG90" i="12"/>
  <c r="AF90" i="12"/>
  <c r="AE90" i="12"/>
  <c r="AD90" i="12"/>
  <c r="AC90" i="12"/>
  <c r="AB90" i="12"/>
  <c r="AA90" i="12"/>
  <c r="Z90" i="12"/>
  <c r="Y90" i="12"/>
  <c r="AH81" i="12"/>
  <c r="AG81" i="12"/>
  <c r="AF81" i="12"/>
  <c r="AE81" i="12"/>
  <c r="AD81" i="12"/>
  <c r="AC81" i="12"/>
  <c r="AB81" i="12"/>
  <c r="AA81" i="12"/>
  <c r="Z81" i="12"/>
  <c r="Y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2" i="12"/>
  <c r="AA33" i="12" s="1"/>
  <c r="AA35" i="12" s="1"/>
  <c r="Z32" i="12"/>
  <c r="Z33" i="12" s="1"/>
  <c r="Z35" i="12" s="1"/>
  <c r="Y32" i="12"/>
  <c r="Y33" i="12" s="1"/>
  <c r="Y35" i="12" s="1"/>
  <c r="AH18" i="12"/>
  <c r="AG18" i="12"/>
  <c r="AF18" i="12"/>
  <c r="AE18" i="12"/>
  <c r="AD18" i="12"/>
  <c r="AC18" i="12"/>
  <c r="AB18" i="12"/>
  <c r="AA18" i="12"/>
  <c r="Z18" i="12"/>
  <c r="Y18" i="12"/>
  <c r="AH16" i="12"/>
  <c r="AG16" i="12"/>
  <c r="AF16" i="12"/>
  <c r="AE16" i="12"/>
  <c r="AD16" i="12"/>
  <c r="AC16" i="12"/>
  <c r="AB16" i="12"/>
  <c r="AA16" i="12"/>
  <c r="Z16" i="12"/>
  <c r="Y16" i="12"/>
  <c r="AH15" i="12"/>
  <c r="AG15" i="12"/>
  <c r="AF15" i="12"/>
  <c r="AE15" i="12"/>
  <c r="AD15" i="12"/>
  <c r="AC15" i="12"/>
  <c r="AB15" i="12"/>
  <c r="AA15" i="12"/>
  <c r="Z15" i="12"/>
  <c r="Y15" i="12"/>
  <c r="E15" i="12" l="1"/>
  <c r="F114" i="12" l="1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E106" i="12"/>
  <c r="F106" i="12"/>
  <c r="G106" i="12"/>
  <c r="H106" i="12"/>
  <c r="I106" i="12"/>
  <c r="J106" i="12"/>
  <c r="K106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J98" i="12"/>
  <c r="F15" i="12" l="1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H18" i="12"/>
  <c r="BJ12" i="12" l="1"/>
  <c r="BK12" i="12" s="1"/>
  <c r="N16" i="12"/>
  <c r="E114" i="12"/>
  <c r="L106" i="12"/>
  <c r="X90" i="12" l="1"/>
  <c r="W90" i="12"/>
  <c r="V90" i="12"/>
  <c r="U90" i="12"/>
  <c r="T90" i="12"/>
  <c r="S90" i="12"/>
  <c r="R90" i="12"/>
  <c r="Q90" i="12"/>
  <c r="P90" i="12"/>
  <c r="O90" i="12"/>
  <c r="N90" i="12"/>
  <c r="M90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X16" i="12"/>
  <c r="W16" i="12"/>
  <c r="V16" i="12"/>
  <c r="U16" i="12"/>
  <c r="T16" i="12"/>
  <c r="S16" i="12"/>
  <c r="R16" i="12"/>
  <c r="Q16" i="12"/>
  <c r="P16" i="12"/>
  <c r="O16" i="12"/>
  <c r="M16" i="12"/>
  <c r="M33" i="12" l="1"/>
  <c r="M35" i="12" s="1"/>
  <c r="O33" i="12"/>
  <c r="O35" i="12" s="1"/>
  <c r="Q33" i="12"/>
  <c r="Q35" i="12" s="1"/>
  <c r="S33" i="12"/>
  <c r="S35" i="12" s="1"/>
  <c r="U33" i="12"/>
  <c r="U35" i="12" s="1"/>
  <c r="W33" i="12"/>
  <c r="W35" i="12" s="1"/>
  <c r="N33" i="12"/>
  <c r="N35" i="12" s="1"/>
  <c r="P33" i="12"/>
  <c r="P35" i="12" s="1"/>
  <c r="R33" i="12"/>
  <c r="R35" i="12" s="1"/>
  <c r="T33" i="12"/>
  <c r="T35" i="12" s="1"/>
  <c r="V33" i="12"/>
  <c r="V35" i="12" s="1"/>
  <c r="X33" i="12"/>
  <c r="X35" i="12" s="1"/>
  <c r="E90" i="12"/>
  <c r="E18" i="12"/>
  <c r="F32" i="12" l="1"/>
  <c r="F33" i="12" s="1"/>
  <c r="G32" i="12"/>
  <c r="H32" i="12"/>
  <c r="H33" i="12" s="1"/>
  <c r="I32" i="12"/>
  <c r="I33" i="12" s="1"/>
  <c r="J32" i="12"/>
  <c r="J33" i="12" s="1"/>
  <c r="K32" i="12"/>
  <c r="K33" i="12" s="1"/>
  <c r="L32" i="12"/>
  <c r="L33" i="12" s="1"/>
  <c r="E32" i="12"/>
  <c r="E33" i="12" s="1"/>
  <c r="F18" i="12"/>
  <c r="G18" i="12"/>
  <c r="I18" i="12"/>
  <c r="J18" i="12"/>
  <c r="K18" i="12"/>
  <c r="L18" i="12"/>
  <c r="F16" i="12"/>
  <c r="G16" i="12"/>
  <c r="H16" i="12"/>
  <c r="I16" i="12"/>
  <c r="J16" i="12"/>
  <c r="K16" i="12"/>
  <c r="L16" i="12"/>
  <c r="G33" i="12"/>
  <c r="F81" i="12"/>
  <c r="G81" i="12"/>
  <c r="H81" i="12"/>
  <c r="I81" i="12"/>
  <c r="J81" i="12"/>
  <c r="K81" i="12"/>
  <c r="L81" i="12"/>
  <c r="F90" i="12"/>
  <c r="F98" i="12" s="1"/>
  <c r="G90" i="12"/>
  <c r="G98" i="12" s="1"/>
  <c r="H90" i="12"/>
  <c r="H98" i="12" s="1"/>
  <c r="I90" i="12"/>
  <c r="I98" i="12" s="1"/>
  <c r="J90" i="12"/>
  <c r="K90" i="12"/>
  <c r="L90" i="12"/>
  <c r="E35" i="12" l="1"/>
  <c r="L35" i="12"/>
  <c r="J35" i="12"/>
  <c r="H35" i="12"/>
  <c r="F35" i="12"/>
  <c r="K35" i="12"/>
  <c r="G35" i="12"/>
  <c r="I35" i="12"/>
  <c r="E98" i="12"/>
  <c r="E81" i="12" l="1"/>
  <c r="E16" i="12"/>
</calcChain>
</file>

<file path=xl/sharedStrings.xml><?xml version="1.0" encoding="utf-8"?>
<sst xmlns="http://schemas.openxmlformats.org/spreadsheetml/2006/main" count="2879" uniqueCount="677">
  <si>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</si>
  <si>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</si>
  <si>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</si>
  <si>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</si>
  <si>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</si>
  <si>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</si>
  <si>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</si>
  <si>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</si>
  <si>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</si>
  <si>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</si>
  <si>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</si>
  <si>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</si>
  <si>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</si>
  <si>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</si>
  <si>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</si>
  <si>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</si>
  <si>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</si>
  <si>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</si>
  <si>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</si>
  <si>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</si>
  <si>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</si>
  <si>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</si>
  <si>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</si>
  <si>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</si>
  <si>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</si>
  <si>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</si>
  <si>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</si>
  <si>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</si>
  <si>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</si>
  <si>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</si>
  <si>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</si>
  <si>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</si>
  <si>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</si>
  <si>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</si>
  <si>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</si>
  <si>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</si>
  <si>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</si>
  <si>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</si>
  <si>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</si>
  <si>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</si>
  <si>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</si>
  <si>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</si>
  <si>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</si>
  <si>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</si>
  <si>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</si>
  <si>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</si>
  <si>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</si>
  <si>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</si>
  <si>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</si>
  <si>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</si>
  <si>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</si>
  <si>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</si>
  <si>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</si>
  <si>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</si>
  <si>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</si>
  <si>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</si>
  <si>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</si>
  <si>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</si>
  <si>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</si>
  <si>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</si>
  <si>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</si>
  <si>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</si>
  <si>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</si>
  <si>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</si>
  <si>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</si>
  <si>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</si>
  <si>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</si>
  <si>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</si>
  <si>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</si>
  <si>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</si>
  <si>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</si>
  <si>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</si>
  <si>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</si>
  <si>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</si>
  <si>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</si>
  <si>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</si>
  <si>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</si>
  <si>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</si>
  <si>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</si>
  <si>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</si>
  <si>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</si>
  <si>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</si>
  <si>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</si>
  <si>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</si>
  <si>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</si>
  <si>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</si>
  <si>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</si>
  <si>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</si>
  <si>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</si>
  <si>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</si>
  <si>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</si>
  <si>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</si>
  <si>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</si>
  <si>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</si>
  <si>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</si>
  <si>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</si>
  <si>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</si>
  <si>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</si>
  <si>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</si>
  <si>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</si>
  <si>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</si>
  <si>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</si>
  <si>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</si>
  <si>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</si>
  <si>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</si>
  <si>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 xml:space="preserve">نام استان </t>
  </si>
  <si>
    <t>نام شهرستان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</si>
  <si>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</si>
  <si>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</si>
  <si>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</si>
  <si>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</si>
  <si>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</si>
  <si>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</si>
  <si>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</si>
  <si>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</si>
  <si>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</si>
  <si>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</si>
  <si>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</si>
  <si>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</si>
  <si>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</si>
  <si>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</si>
  <si>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</si>
  <si>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</si>
  <si>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</si>
  <si>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</si>
  <si>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</si>
  <si>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</si>
  <si>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</si>
  <si>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</si>
  <si>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</si>
  <si>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</si>
  <si>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</si>
  <si>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</si>
  <si>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</si>
  <si>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</si>
  <si>
    <t>کردستان</t>
  </si>
  <si>
    <t>دیواندره</t>
  </si>
  <si>
    <t>دربند</t>
  </si>
  <si>
    <t>باغچله</t>
  </si>
  <si>
    <t>آقاجری</t>
  </si>
  <si>
    <t>ظفرآباد</t>
  </si>
  <si>
    <t>سرقلعه</t>
  </si>
  <si>
    <t>دره سفته</t>
  </si>
  <si>
    <t>جعفر آباد</t>
  </si>
  <si>
    <t>وزمان</t>
  </si>
  <si>
    <t>گلتپه سفلی</t>
  </si>
  <si>
    <t>غیبی سور</t>
  </si>
  <si>
    <t>ظفر آباد</t>
  </si>
  <si>
    <t>تازه آباد سردالان</t>
  </si>
  <si>
    <t>کپک</t>
  </si>
  <si>
    <t>گل قباغ</t>
  </si>
  <si>
    <t>زرینه ورمزیار</t>
  </si>
  <si>
    <t>کسنزان</t>
  </si>
  <si>
    <t>دالان</t>
  </si>
  <si>
    <t>کلینیک مددکاری اجتماعی آوا</t>
  </si>
  <si>
    <t>کلینیک مددکارزی آوا</t>
  </si>
  <si>
    <t>کلینیک مددکاری آوا</t>
  </si>
  <si>
    <t>شمسیه نوشادی</t>
  </si>
  <si>
    <t>زمانه احمدیان</t>
  </si>
  <si>
    <t>چیمن سید هاشمی</t>
  </si>
  <si>
    <t>چیمن سیدهاشمی</t>
  </si>
  <si>
    <t>صداقت</t>
  </si>
  <si>
    <t>راز</t>
  </si>
  <si>
    <t>هاوری</t>
  </si>
  <si>
    <t>ئه وین</t>
  </si>
  <si>
    <t>هاوین</t>
  </si>
  <si>
    <t>ژیوار</t>
  </si>
  <si>
    <t>زریان</t>
  </si>
  <si>
    <t>آزین</t>
  </si>
  <si>
    <t>رز</t>
  </si>
  <si>
    <t>بینش</t>
  </si>
  <si>
    <t>هاوژین</t>
  </si>
  <si>
    <t>راستگو</t>
  </si>
  <si>
    <t>سوژین</t>
  </si>
  <si>
    <t>نبوت</t>
  </si>
  <si>
    <t>راستی</t>
  </si>
  <si>
    <t>کرفتو</t>
  </si>
  <si>
    <t>کانی شاه</t>
  </si>
  <si>
    <t>چهل چشمه</t>
  </si>
  <si>
    <t>نرگس</t>
  </si>
  <si>
    <t>برزوان</t>
  </si>
  <si>
    <t>بهار</t>
  </si>
  <si>
    <t>باران</t>
  </si>
  <si>
    <t>انصار</t>
  </si>
  <si>
    <t>ئه ستره</t>
  </si>
  <si>
    <t>نیشتمان</t>
  </si>
  <si>
    <t>کانی بزرگ</t>
  </si>
  <si>
    <t>ذکریان</t>
  </si>
  <si>
    <t>عرشیا</t>
  </si>
  <si>
    <t>آلا</t>
  </si>
  <si>
    <t>حدیث</t>
  </si>
  <si>
    <t>3ت</t>
  </si>
  <si>
    <t>9پ</t>
  </si>
  <si>
    <t>ماهانه</t>
  </si>
  <si>
    <t>ماهاته</t>
  </si>
  <si>
    <t>1392/12/24</t>
  </si>
  <si>
    <t>1393/3/27</t>
  </si>
  <si>
    <t>1392/12/19</t>
  </si>
  <si>
    <t>1393/7/19</t>
  </si>
  <si>
    <t>1392/3/27</t>
  </si>
  <si>
    <t>1392/6/30</t>
  </si>
  <si>
    <t>1392/8/1</t>
  </si>
  <si>
    <t>1392/7/6</t>
  </si>
  <si>
    <t>1392/8/28</t>
  </si>
  <si>
    <t>1392/8/14</t>
  </si>
  <si>
    <t>1391/12/12</t>
  </si>
  <si>
    <t>1392/12/18</t>
  </si>
  <si>
    <t>1392/9/23</t>
  </si>
  <si>
    <t>1392/12/4</t>
  </si>
  <si>
    <t>1392/2/31</t>
  </si>
  <si>
    <t>1392/10/26</t>
  </si>
  <si>
    <t>1393/4/9</t>
  </si>
  <si>
    <t>1393/4/8</t>
  </si>
  <si>
    <t>1393/4/1</t>
  </si>
  <si>
    <t>1393/4/18</t>
  </si>
  <si>
    <t>1393/4/17</t>
  </si>
  <si>
    <t>1393/5/18</t>
  </si>
  <si>
    <t>1393/5/5</t>
  </si>
  <si>
    <t>1393/4/29</t>
  </si>
  <si>
    <t>1393/4/24</t>
  </si>
  <si>
    <t>1393/6/10</t>
  </si>
  <si>
    <t>1393/6/18</t>
  </si>
  <si>
    <t>1393/6/8</t>
  </si>
  <si>
    <t>1393/7/8</t>
  </si>
  <si>
    <t>1393/7/29</t>
  </si>
  <si>
    <t>شهین میرزایی</t>
  </si>
  <si>
    <t>صدیقه گورانی</t>
  </si>
  <si>
    <t>حسین شیخی</t>
  </si>
  <si>
    <t>گلچین امانی</t>
  </si>
  <si>
    <t>شیرین خسروی</t>
  </si>
  <si>
    <t>فردین عبدی</t>
  </si>
  <si>
    <t>نسیم عبدی</t>
  </si>
  <si>
    <t>کمال دست آموز</t>
  </si>
  <si>
    <t>ژیلا فتحی</t>
  </si>
  <si>
    <t>نهیه شاه مرادی</t>
  </si>
  <si>
    <t>نگار مرادیان</t>
  </si>
  <si>
    <t>گلاله کرمی</t>
  </si>
  <si>
    <t>بتول سارائی</t>
  </si>
  <si>
    <t>جیران شاه کرمی</t>
  </si>
  <si>
    <t>چیمن سعیدی</t>
  </si>
  <si>
    <t>مریم محمدی</t>
  </si>
  <si>
    <t>مهناز یاری</t>
  </si>
  <si>
    <t>طوبی سودمند</t>
  </si>
  <si>
    <t>رابعه زرین باف</t>
  </si>
  <si>
    <t>مهری سبزی</t>
  </si>
  <si>
    <t>االهام چشک</t>
  </si>
  <si>
    <t>شریفه خالدیان</t>
  </si>
  <si>
    <t>صغری امینی</t>
  </si>
  <si>
    <t>فراست فلاحی</t>
  </si>
  <si>
    <t>انار صالحی</t>
  </si>
  <si>
    <t>مژگان احمدی</t>
  </si>
  <si>
    <t>نسرین چوپانی</t>
  </si>
  <si>
    <t>دلارام قهرمانی</t>
  </si>
  <si>
    <t>دلبر نوشادی</t>
  </si>
  <si>
    <t>مریم احمدی</t>
  </si>
  <si>
    <t>اکبر بهرامی</t>
  </si>
  <si>
    <t>زیور خالدیان</t>
  </si>
  <si>
    <t>کلثوم قهرمانی</t>
  </si>
  <si>
    <t>فوزیه شاه محمدی</t>
  </si>
  <si>
    <t>اقبال مرادیان</t>
  </si>
  <si>
    <t>شیوا عبدی</t>
  </si>
  <si>
    <t>سمیرا مرادی</t>
  </si>
  <si>
    <t>شهلا خسروپناه</t>
  </si>
  <si>
    <t>پریناز درویشی</t>
  </si>
  <si>
    <t>گلستان نوری</t>
  </si>
  <si>
    <t>گلچهره کرمی</t>
  </si>
  <si>
    <t>ویدا خداکرمی</t>
  </si>
  <si>
    <t>شادیه زمانی</t>
  </si>
  <si>
    <t>پریسا کریمیان</t>
  </si>
  <si>
    <t>فائزه حمیدی</t>
  </si>
  <si>
    <t>پرپر چراغی</t>
  </si>
  <si>
    <t>ناهید فدایی</t>
  </si>
  <si>
    <t>بهارمست سبحانی</t>
  </si>
  <si>
    <t>کژال شیخ مرادی</t>
  </si>
  <si>
    <t>دلنیا احمدزاده</t>
  </si>
  <si>
    <t>بهاره سوسنی</t>
  </si>
  <si>
    <t>نادره فلاحی</t>
  </si>
  <si>
    <t>فرح صالحی</t>
  </si>
  <si>
    <t>مهین براری</t>
  </si>
  <si>
    <t>فاطمه حسینی</t>
  </si>
  <si>
    <t>انیسه زارع رمشتی</t>
  </si>
  <si>
    <t>میترا علیخانی</t>
  </si>
  <si>
    <t>دلکش شیخی</t>
  </si>
  <si>
    <t>رضیه احمدیان</t>
  </si>
  <si>
    <t>شریفه میرزایی</t>
  </si>
  <si>
    <t>فریده خانی</t>
  </si>
  <si>
    <t>نگار مرادی</t>
  </si>
  <si>
    <t>جمال دست آموز</t>
  </si>
  <si>
    <t>شایسته عبدی</t>
  </si>
  <si>
    <t>ملک ناز نوری</t>
  </si>
  <si>
    <t>گلاویژ زارعی</t>
  </si>
  <si>
    <t>تامام نوری</t>
  </si>
  <si>
    <t>پری زاد محمودی</t>
  </si>
  <si>
    <t>فرشته اسدی</t>
  </si>
  <si>
    <t>سرگل کرمی</t>
  </si>
  <si>
    <t>شهلا جمینی</t>
  </si>
  <si>
    <t>دلنیا کریمی</t>
  </si>
  <si>
    <t>گلاله ابراهیمی</t>
  </si>
  <si>
    <t>فاطمه چوپانی</t>
  </si>
  <si>
    <t>نادره عبداللهی</t>
  </si>
  <si>
    <t>درخشان ویسی</t>
  </si>
  <si>
    <t>لیلا شهسواری</t>
  </si>
  <si>
    <t>بهجت ابراهیمی</t>
  </si>
  <si>
    <t>مهوش بهمنی</t>
  </si>
  <si>
    <t>بهجت مرادیان</t>
  </si>
  <si>
    <t>دیمن شمسی</t>
  </si>
  <si>
    <t>میترا خالدیان</t>
  </si>
  <si>
    <t>پرشنگ کریمی</t>
  </si>
  <si>
    <t>شادیه محمدیان</t>
  </si>
  <si>
    <t>قوی</t>
  </si>
  <si>
    <t>متوسط</t>
  </si>
  <si>
    <t>ندارد</t>
  </si>
  <si>
    <t>دارد</t>
  </si>
  <si>
    <t>نتشکیل نشده</t>
  </si>
  <si>
    <t>تشکیل نشده</t>
  </si>
  <si>
    <t>مرتب</t>
  </si>
  <si>
    <t>28 هر ماه</t>
  </si>
  <si>
    <t>23 هر ماه</t>
  </si>
  <si>
    <t>23 هرماه</t>
  </si>
  <si>
    <t>18 هر ماه</t>
  </si>
  <si>
    <t>28 هرماه</t>
  </si>
  <si>
    <t>21 هر ماه</t>
  </si>
  <si>
    <t>20 هر ماه</t>
  </si>
  <si>
    <t>21 هرماه</t>
  </si>
  <si>
    <t>20 هرماه</t>
  </si>
  <si>
    <t>28هر ماه</t>
  </si>
  <si>
    <t>انجام شده</t>
  </si>
  <si>
    <t>دارای اشتباه کم</t>
  </si>
  <si>
    <t>بی نقص</t>
  </si>
  <si>
    <t>دارای اشکال کم</t>
  </si>
  <si>
    <t>18 درصد سالانه</t>
  </si>
  <si>
    <t>احمدآباد</t>
  </si>
  <si>
    <t>غیاث آباد</t>
  </si>
  <si>
    <t>نساره سفلی</t>
  </si>
  <si>
    <t>برکه</t>
  </si>
  <si>
    <t>نوشادی</t>
  </si>
  <si>
    <t>احمدیان</t>
  </si>
  <si>
    <t>خزان</t>
  </si>
  <si>
    <t>کوثر</t>
  </si>
  <si>
    <t>نشاط</t>
  </si>
  <si>
    <t>آرتین</t>
  </si>
  <si>
    <t>میدیا</t>
  </si>
  <si>
    <t>آواز</t>
  </si>
  <si>
    <t>شقایق</t>
  </si>
  <si>
    <t>سامال</t>
  </si>
  <si>
    <t>1393/8/20</t>
  </si>
  <si>
    <t>شهرام آقامیری</t>
  </si>
  <si>
    <t>نرمین عبدی</t>
  </si>
  <si>
    <t>1393/7/4</t>
  </si>
  <si>
    <t>1393/8/7</t>
  </si>
  <si>
    <t>1393/8/11</t>
  </si>
  <si>
    <t>1393/8/5</t>
  </si>
  <si>
    <t>1393/8/25</t>
  </si>
  <si>
    <t>معصومه فیضی</t>
  </si>
  <si>
    <t>شهین مرادی</t>
  </si>
  <si>
    <t>مریم باقری</t>
  </si>
  <si>
    <t>بهار اصغری</t>
  </si>
  <si>
    <t>سهراب سوسنی</t>
  </si>
  <si>
    <t>گلاله فدایی</t>
  </si>
  <si>
    <t>گلباغی فتحی</t>
  </si>
  <si>
    <t>فروزان فرامرزی</t>
  </si>
  <si>
    <t>چینی سرمستی</t>
  </si>
  <si>
    <t>ایوب ربیعی</t>
  </si>
  <si>
    <t>ثریا صوفی</t>
  </si>
  <si>
    <t>پرستو اسکندری</t>
  </si>
  <si>
    <t>انتها رضایی</t>
  </si>
  <si>
    <t>کوهستان حسینی</t>
  </si>
  <si>
    <t>مهوش عبدی</t>
  </si>
  <si>
    <t>سمیه الهی</t>
  </si>
  <si>
    <t>فتاح سیفی</t>
  </si>
  <si>
    <t>دیوانده</t>
  </si>
  <si>
    <t>زرینه</t>
  </si>
  <si>
    <t>18درصد سالانه</t>
  </si>
  <si>
    <t>مشارکت مدنی سالیانه</t>
  </si>
  <si>
    <t>5ت</t>
  </si>
  <si>
    <t>14 درصد شش ماه</t>
  </si>
  <si>
    <t>14پ</t>
  </si>
  <si>
    <t>بهجت علی نژاد</t>
  </si>
  <si>
    <t>ئه گرین</t>
  </si>
  <si>
    <t>مریم رضایی</t>
  </si>
  <si>
    <t>جمیله میری</t>
  </si>
  <si>
    <t>کوهسار</t>
  </si>
  <si>
    <t>1393/9/23</t>
  </si>
  <si>
    <t>یحیی کرمی</t>
  </si>
  <si>
    <t>محمدرئوف رضایی</t>
  </si>
  <si>
    <t>جمشید میری</t>
  </si>
  <si>
    <t>آژوان</t>
  </si>
  <si>
    <t>زمانه صالح نیا</t>
  </si>
  <si>
    <t>فرشته عسگری</t>
  </si>
  <si>
    <t>نادره زارعی</t>
  </si>
  <si>
    <t>9ت</t>
  </si>
  <si>
    <t>افسانه سبحانی</t>
  </si>
  <si>
    <t>دلنیا کرمی</t>
  </si>
  <si>
    <t>هایده محمدپنا</t>
  </si>
  <si>
    <t>1393/11/5</t>
  </si>
  <si>
    <t xml:space="preserve">18 درصد </t>
  </si>
  <si>
    <t>قدمخیر علیخانی</t>
  </si>
  <si>
    <t>آزادی</t>
  </si>
  <si>
    <t>1393/10/22</t>
  </si>
  <si>
    <t>فرح کشاورزی</t>
  </si>
  <si>
    <t>کلثوم کرمی</t>
  </si>
  <si>
    <t>سیران علیخانی</t>
  </si>
  <si>
    <t>سایدا</t>
  </si>
  <si>
    <t>1393/10/3</t>
  </si>
  <si>
    <t>آرزو مصطفائی</t>
  </si>
  <si>
    <t>ژیلا امینی</t>
  </si>
  <si>
    <t>سمیه رحیمی</t>
  </si>
  <si>
    <t>کسری</t>
  </si>
  <si>
    <t>1393/11/26</t>
  </si>
  <si>
    <t>دیمن خالدیان</t>
  </si>
  <si>
    <t>ریزان خالدیان</t>
  </si>
  <si>
    <t>فاطمه فرامرزی</t>
  </si>
  <si>
    <t>22 هر ماه</t>
  </si>
  <si>
    <t>19 هر ماه</t>
  </si>
  <si>
    <t>تارا</t>
  </si>
  <si>
    <t>فراست ابراهیمی</t>
  </si>
  <si>
    <t>آرزو محمدایوبی</t>
  </si>
  <si>
    <t>گلاله امانی</t>
  </si>
  <si>
    <t>سیدهاشمی</t>
  </si>
  <si>
    <t>1394/1/7</t>
  </si>
  <si>
    <t>1394/1/10</t>
  </si>
  <si>
    <t>یکساله / 18 درصد</t>
  </si>
  <si>
    <t>1393/12/19</t>
  </si>
  <si>
    <t>یکساله 18 درصد</t>
  </si>
  <si>
    <t>1394/1/18</t>
  </si>
  <si>
    <t>آرنوش</t>
  </si>
  <si>
    <t>1393/12/20</t>
  </si>
  <si>
    <t>بهاره رضایی</t>
  </si>
  <si>
    <t>صبری مرادیان</t>
  </si>
  <si>
    <t>لیلا رستمی</t>
  </si>
  <si>
    <t>22 هرماه</t>
  </si>
  <si>
    <t>لاله</t>
  </si>
  <si>
    <t>1394/1/27</t>
  </si>
  <si>
    <t>حسیبه سیفی</t>
  </si>
  <si>
    <t>نادره مرادی</t>
  </si>
  <si>
    <t>نگار کاکسوندی</t>
  </si>
  <si>
    <t>جعفرآباد</t>
  </si>
  <si>
    <t>کیژان</t>
  </si>
  <si>
    <t>آینه رضایی</t>
  </si>
  <si>
    <t>توران یوسفی</t>
  </si>
  <si>
    <t>فرانک اسدی</t>
  </si>
  <si>
    <t>رها</t>
  </si>
  <si>
    <t>1394/1/26</t>
  </si>
  <si>
    <t>سارینا قدیمی</t>
  </si>
  <si>
    <t>نگار زمانی</t>
  </si>
  <si>
    <t>آرزو مصطفایی</t>
  </si>
  <si>
    <t>1393/12/25</t>
  </si>
  <si>
    <t>صبری اسدی</t>
  </si>
  <si>
    <t>مهری مجیدی</t>
  </si>
  <si>
    <t>افسانه کرمی</t>
  </si>
  <si>
    <t>1394/2/15</t>
  </si>
  <si>
    <t>4ت</t>
  </si>
  <si>
    <t>نسا</t>
  </si>
  <si>
    <t>5پ</t>
  </si>
  <si>
    <t>هوراز</t>
  </si>
  <si>
    <t>1394/2/28</t>
  </si>
  <si>
    <t>انتها حبیبی</t>
  </si>
  <si>
    <t>انتها فتحی</t>
  </si>
  <si>
    <t>سارا خسروپور</t>
  </si>
  <si>
    <t>2ت</t>
  </si>
  <si>
    <t>1394/3/15</t>
  </si>
  <si>
    <t>لاوین</t>
  </si>
  <si>
    <t>1394/3/24</t>
  </si>
  <si>
    <t>مهناز ملک محمدی</t>
  </si>
  <si>
    <t>افسانه شاهمرادی</t>
  </si>
  <si>
    <t>زلیخا براری</t>
  </si>
  <si>
    <t>چریکه</t>
  </si>
  <si>
    <t>چنور محمدی</t>
  </si>
  <si>
    <t>توران عبدی</t>
  </si>
  <si>
    <t>گاوشله</t>
  </si>
  <si>
    <t>هولیر</t>
  </si>
  <si>
    <t>1394/3/10</t>
  </si>
  <si>
    <t>پروین کاکسوندی</t>
  </si>
  <si>
    <t>نسرین کاکسوندی</t>
  </si>
  <si>
    <t>کویستان زارعی</t>
  </si>
  <si>
    <t>27 هرماه</t>
  </si>
  <si>
    <t>بفرین</t>
  </si>
  <si>
    <t>کژال علیزاده</t>
  </si>
  <si>
    <t>فاطمه عنایتی</t>
  </si>
  <si>
    <t>1394/3/31</t>
  </si>
  <si>
    <t>شرمین شیری</t>
  </si>
  <si>
    <t>خمار حسنی</t>
  </si>
  <si>
    <t>27 هر ماه</t>
  </si>
  <si>
    <t>13پ</t>
  </si>
  <si>
    <t>1394/4/22</t>
  </si>
  <si>
    <t>فرمیسک</t>
  </si>
  <si>
    <t>1394/4/21</t>
  </si>
  <si>
    <t>شلیر فلاحی</t>
  </si>
  <si>
    <t>سمیه خانی</t>
  </si>
  <si>
    <t>یاقوت</t>
  </si>
  <si>
    <t>نادره چوپانی</t>
  </si>
  <si>
    <t>نازار دل افکار</t>
  </si>
  <si>
    <t>حلیمه عظمی</t>
  </si>
  <si>
    <t>یکساله 18درصد</t>
  </si>
  <si>
    <t>25هر ماه</t>
  </si>
  <si>
    <t>هرماه 25</t>
  </si>
  <si>
    <t>24 هر ماه</t>
  </si>
  <si>
    <t>هرماه 34</t>
  </si>
  <si>
    <t>هرماه 24</t>
  </si>
  <si>
    <t>25 هرماه</t>
  </si>
  <si>
    <t>هرماه26</t>
  </si>
  <si>
    <t>هرماه 26</t>
  </si>
  <si>
    <t>1394/5/21</t>
  </si>
  <si>
    <t>1394/5/20</t>
  </si>
  <si>
    <t>1394/5/17</t>
  </si>
  <si>
    <t>آفاق اقبالی</t>
  </si>
  <si>
    <t>8ت</t>
  </si>
  <si>
    <t xml:space="preserve"> </t>
  </si>
  <si>
    <t>زرینه اوباتو</t>
  </si>
  <si>
    <t>یکساله 21درصد</t>
  </si>
  <si>
    <t>1394/3/20</t>
  </si>
  <si>
    <t xml:space="preserve">دیواندره </t>
  </si>
  <si>
    <t>مژگان الهی</t>
  </si>
  <si>
    <t>سمیرا اکبری</t>
  </si>
  <si>
    <t>توران مهدی زاده</t>
  </si>
  <si>
    <t>یکساله 21 درصد</t>
  </si>
  <si>
    <t>گلباغ هاشمی</t>
  </si>
  <si>
    <t>1394/7/30</t>
  </si>
  <si>
    <t>شهلا ملک محمدی</t>
  </si>
  <si>
    <t>گلاویژگرمی</t>
  </si>
  <si>
    <t>1394/8/30</t>
  </si>
  <si>
    <t>بابک عزیزی</t>
  </si>
  <si>
    <t>کیانا</t>
  </si>
  <si>
    <t>7ب</t>
  </si>
  <si>
    <t>1394/8/6</t>
  </si>
  <si>
    <t>نازار محمدی</t>
  </si>
  <si>
    <t>سهیلا مومن زاده</t>
  </si>
  <si>
    <t>غزال سی و سه مردان</t>
  </si>
  <si>
    <t>18 هرماه</t>
  </si>
  <si>
    <t>قجر</t>
  </si>
  <si>
    <t>روژان</t>
  </si>
  <si>
    <t>آینه دست بس</t>
  </si>
  <si>
    <t>آرزو امان الهی</t>
  </si>
  <si>
    <t>سمیه سلیمانی</t>
  </si>
  <si>
    <t>تازه آباد آصف</t>
  </si>
  <si>
    <t>1394/7/29</t>
  </si>
  <si>
    <t>نصرت صالحی</t>
  </si>
  <si>
    <t>شنو مرادی</t>
  </si>
  <si>
    <t>سیران مرادی</t>
  </si>
  <si>
    <t>1394/08/30</t>
  </si>
  <si>
    <t>هیجان</t>
  </si>
  <si>
    <t>گیزمل علیا</t>
  </si>
  <si>
    <t>دره اسب</t>
  </si>
  <si>
    <t>وزیر</t>
  </si>
  <si>
    <t>کهریزه</t>
  </si>
  <si>
    <t>گیزمل سفلی</t>
  </si>
  <si>
    <t>شریف آباد</t>
  </si>
  <si>
    <t>ینگی ارخ</t>
  </si>
  <si>
    <t>قره دره</t>
  </si>
  <si>
    <t>ینگی کند</t>
  </si>
  <si>
    <t>قره غیبی</t>
  </si>
  <si>
    <t>میشیاب</t>
  </si>
  <si>
    <t>باشلاق</t>
  </si>
  <si>
    <t>کلکان</t>
  </si>
  <si>
    <t>جقلو</t>
  </si>
  <si>
    <t>کانی سفید</t>
  </si>
  <si>
    <t>نفس</t>
  </si>
  <si>
    <t>بارین</t>
  </si>
  <si>
    <t>شبنم</t>
  </si>
  <si>
    <t>آرمین</t>
  </si>
  <si>
    <t>همدلان</t>
  </si>
  <si>
    <t>پیرمحمد</t>
  </si>
  <si>
    <t>کاریز</t>
  </si>
  <si>
    <t>نیان</t>
  </si>
  <si>
    <t>کانی</t>
  </si>
  <si>
    <t>هورام</t>
  </si>
  <si>
    <t>کیلان</t>
  </si>
  <si>
    <t>هانا</t>
  </si>
  <si>
    <t>ئاسو</t>
  </si>
  <si>
    <t>نارین</t>
  </si>
  <si>
    <t>نوژین</t>
  </si>
  <si>
    <t>نگار ویسی</t>
  </si>
  <si>
    <t>شرح</t>
  </si>
  <si>
    <t>جمع</t>
  </si>
  <si>
    <t>تعداد مجریان محلی همکار مؤسسه تاک</t>
  </si>
  <si>
    <t>تعداد مدیران پروژه در ساختار مجریان محلی</t>
  </si>
  <si>
    <t>تعداد تسهیل‌گر فعال در در ساختار مجریان محلی</t>
  </si>
  <si>
    <t>تعداد روستا</t>
  </si>
  <si>
    <t>تعداد کل گروه‌های خودیار تشکیل شده</t>
  </si>
  <si>
    <r>
      <t>تعداد کل اعضاء گروه‌های خودیار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B Mitra"/>
        <charset val="178"/>
      </rPr>
      <t>(نفر)</t>
    </r>
  </si>
  <si>
    <t>متوسط اعضاء در هر گروه (نفر)</t>
  </si>
  <si>
    <t>تعداد زنان سرپرست خانوار، خودسرپرست و بد سرپرست (نفر)</t>
  </si>
  <si>
    <r>
      <t>درصد زنان سرپرست خانوار ،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B Mitra"/>
        <charset val="178"/>
      </rPr>
      <t>خودسرپرست و بد سرپرست</t>
    </r>
  </si>
  <si>
    <t>درصد افراد تحت پوشش و پشت نوبتی سازمان بهزیستی و کمیته امداد (درصد از کل اعضا)</t>
  </si>
  <si>
    <t>کارکرد صندوق مشترک</t>
  </si>
  <si>
    <t>مبلغ کل سرمایه صندوق‌های پس‌اندازو وام گروه</t>
  </si>
  <si>
    <t>تعدادوام‌های خردازمحل صندوق‌های پس انداز و وام</t>
  </si>
  <si>
    <t>مبلغ کل وام‌های خردازمحل صندوق‌های پس اندار و وام</t>
  </si>
  <si>
    <t>متوسط مبلغ هر وام داخلی</t>
  </si>
  <si>
    <t>بازپرداخت وام‌های خردازصندوق‌های پس انداز ووام (درصد)</t>
  </si>
  <si>
    <t>بانکداری پیوندی</t>
  </si>
  <si>
    <t>تعداد شعب بانک کشاورزی درگیر در طرح</t>
  </si>
  <si>
    <t>تعداد گروه‌های بانک‌پذیر شده</t>
  </si>
  <si>
    <t>مبلغ پیشنهادی وام اول گروه‌های بانک‌پذیر شده</t>
  </si>
  <si>
    <t>تعداد گروه‌های دریافت کننده وام اول</t>
  </si>
  <si>
    <t>مبلغ وام اول</t>
  </si>
  <si>
    <t>نرخ سود مشارکت وام‌های بانک کشاورزی به گروه (عمده فروشی وام) (درصد)</t>
  </si>
  <si>
    <t>نرخ سود مشارکت وام‌های مزبور هنگام خرده فروشی وام بانک در داخل گروه (درصد)</t>
  </si>
  <si>
    <t>تعداد اعضای گروه‌های خودیار که از وام اول بهره برده‌اند</t>
  </si>
  <si>
    <t>متوسط سرانه وام اول</t>
  </si>
  <si>
    <t>نرخ بازپرداخت وام‌های سررسیده (درصد)</t>
  </si>
  <si>
    <t>تعداد گروه</t>
  </si>
  <si>
    <t>آقا جری</t>
  </si>
  <si>
    <t>گل تپه سفلی</t>
  </si>
  <si>
    <t>تازه آباد</t>
  </si>
  <si>
    <t>گل قباخ</t>
  </si>
  <si>
    <t>کهریز</t>
  </si>
  <si>
    <t>ردیف</t>
  </si>
  <si>
    <t>جمع کل</t>
  </si>
  <si>
    <t>فریده محمدپور</t>
  </si>
  <si>
    <t>ناهید رسولی</t>
  </si>
  <si>
    <t>آراسته شکری</t>
  </si>
  <si>
    <t>معصومه صالحی</t>
  </si>
  <si>
    <t>محمد احمدنیا</t>
  </si>
  <si>
    <t>شیدا محمدی</t>
  </si>
  <si>
    <t>صدیق گلباخی</t>
  </si>
  <si>
    <t>سیده ثانیه وهابی</t>
  </si>
  <si>
    <t>کتان محمدی</t>
  </si>
  <si>
    <t>سیران محمدی</t>
  </si>
  <si>
    <t>شنو گل محمدنیا</t>
  </si>
  <si>
    <t>شهلا قادری</t>
  </si>
  <si>
    <t>آفتاب نصری</t>
  </si>
  <si>
    <t>فریبا علیخانی</t>
  </si>
  <si>
    <t>لیلا باباخانی</t>
  </si>
  <si>
    <t>ظریفه مرادی</t>
  </si>
  <si>
    <t>انتها آقایی</t>
  </si>
  <si>
    <t>خدیجه زارعی</t>
  </si>
  <si>
    <t>لیلا زارعی</t>
  </si>
  <si>
    <t>پروین مرادی</t>
  </si>
  <si>
    <t>سمیرا لنگر</t>
  </si>
  <si>
    <t>شوکت کریمیان</t>
  </si>
  <si>
    <t>فوزیه صارمی</t>
  </si>
  <si>
    <t>شهلازرین مهر</t>
  </si>
  <si>
    <t>رضوان صفری</t>
  </si>
  <si>
    <t>آیینه صالحی</t>
  </si>
  <si>
    <t>غیاث معروفی</t>
  </si>
  <si>
    <t>ثنایت خواهش</t>
  </si>
  <si>
    <t>سالار محمدی</t>
  </si>
  <si>
    <t>شیدا مرادی</t>
  </si>
  <si>
    <t>پری ناز باباخانی</t>
  </si>
  <si>
    <t>بیان محمدی</t>
  </si>
  <si>
    <t>حمیده گل محمدنیا</t>
  </si>
  <si>
    <t>پریسا صدیقی</t>
  </si>
  <si>
    <t>آذر فتحی</t>
  </si>
  <si>
    <t>نرمین بهرامی</t>
  </si>
  <si>
    <t>دل آرام شیخ مرادی</t>
  </si>
  <si>
    <t>هاجر فیضی</t>
  </si>
  <si>
    <t>بهیه صادقی</t>
  </si>
  <si>
    <t>حیات رنجبر</t>
  </si>
  <si>
    <t>ثریا مرادی</t>
  </si>
  <si>
    <t>چنور براخاصی</t>
  </si>
  <si>
    <t>مهناز رسولی</t>
  </si>
  <si>
    <t>شایسته میرزایی</t>
  </si>
  <si>
    <t>نرمین پهلوانی</t>
  </si>
  <si>
    <t>گلچین احمدی</t>
  </si>
  <si>
    <t>گلزار محمدنیا</t>
  </si>
  <si>
    <t>زعفران بهرام پور</t>
  </si>
  <si>
    <t>سامان معروفی</t>
  </si>
  <si>
    <t>شایسته محمدی</t>
  </si>
  <si>
    <t>سارینا پیوند</t>
  </si>
  <si>
    <t>سیده شرمین حسینی</t>
  </si>
  <si>
    <t>سعادت ابراهیم زاده</t>
  </si>
  <si>
    <t>زعفران حسینی</t>
  </si>
  <si>
    <t>مهین بهمن نژاد</t>
  </si>
  <si>
    <t>زلیخا شیخی</t>
  </si>
  <si>
    <t>گرجی اصغری</t>
  </si>
  <si>
    <t>دریا خالدیان</t>
  </si>
  <si>
    <t>فاطمه نوروز پور</t>
  </si>
  <si>
    <t>مریم فیضی</t>
  </si>
  <si>
    <t>پروین بیگی</t>
  </si>
  <si>
    <t>سرور فرجی</t>
  </si>
  <si>
    <t>چنور حبیبی</t>
  </si>
  <si>
    <t>گلاله مرادی</t>
  </si>
  <si>
    <t>گلاله رسولی</t>
  </si>
  <si>
    <t>ثویبه خسروی</t>
  </si>
  <si>
    <t>هرماه 1</t>
  </si>
  <si>
    <t>1459000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</si>
</sst>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sz val="10.5"/>
      <color theme="1"/>
      <name val="B Mitra"/>
      <charset val="178"/>
    </font>
    <font>
      <sz val="13"/>
      <color theme="1"/>
      <name val="B Mitra"/>
      <charset val="178"/>
    </font>
    <font>
      <b/>
      <sz val="13"/>
      <color theme="1"/>
      <name val="B Mitra"/>
      <charset val="178"/>
    </font>
    <font>
      <sz val="10"/>
      <color theme="1"/>
      <name val="B Mitra"/>
      <charset val="178"/>
    </font>
    <font>
      <sz val="12"/>
      <color rgb="FFC00000"/>
      <name val="B Mitra"/>
      <charset val="178"/>
    </font>
    <font>
      <b/>
      <sz val="12"/>
      <name val="B Mitra"/>
      <charset val="178"/>
    </font>
    <font>
      <b/>
      <sz val="11"/>
      <color rgb="FFC00000"/>
      <name val="B Mitra"/>
      <charset val="178"/>
    </font>
    <font>
      <b/>
      <sz val="11"/>
      <name val="B Mitra"/>
      <charset val="178"/>
    </font>
    <font>
      <b/>
      <sz val="10"/>
      <name val="B Mitra"/>
      <charset val="178"/>
    </font>
    <font>
      <sz val="11"/>
      <color rgb="FFC00000"/>
      <name val="B Mitra"/>
      <charset val="178"/>
    </font>
    <font>
      <b/>
      <sz val="10"/>
      <color rgb="FF000000"/>
      <name val="Calibri"/>
      <family val="2"/>
      <scheme val="minor"/>
    </font>
    <font>
      <b/>
      <sz val="10"/>
      <color rgb="FF000000"/>
      <name val="B Mitra"/>
      <charset val="17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B9BB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3" fontId="5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4" xfId="0" applyNumberFormat="1" applyFont="1" applyFill="1" applyBorder="1" applyAlignment="1" applyProtection="1">
      <alignment horizontal="center" vertical="center" wrapText="1" readingOrder="2"/>
    </xf>
    <xf numFmtId="3" fontId="8" fillId="8" borderId="14" xfId="0" applyNumberFormat="1" applyFont="1" applyFill="1" applyBorder="1" applyAlignment="1" applyProtection="1">
      <alignment horizontal="center" vertical="center" wrapText="1" readingOrder="1"/>
    </xf>
    <xf numFmtId="3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5" xfId="0" applyNumberFormat="1" applyFont="1" applyFill="1" applyBorder="1" applyAlignment="1" applyProtection="1">
      <alignment horizontal="center" vertical="center" wrapText="1" readingOrder="1"/>
    </xf>
    <xf numFmtId="3" fontId="8" fillId="9" borderId="18" xfId="0" applyNumberFormat="1" applyFont="1" applyFill="1" applyBorder="1" applyAlignment="1" applyProtection="1">
      <alignment horizontal="center" vertical="center" wrapText="1" readingOrder="1"/>
    </xf>
    <xf numFmtId="3" fontId="5" fillId="9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3" xfId="0" applyNumberFormat="1" applyFont="1" applyFill="1" applyBorder="1" applyAlignment="1" applyProtection="1">
      <alignment horizontal="center" vertical="center" wrapText="1" readingOrder="2"/>
    </xf>
    <xf numFmtId="3" fontId="10" fillId="11" borderId="12" xfId="0" applyNumberFormat="1" applyFont="1" applyFill="1" applyBorder="1" applyAlignment="1" applyProtection="1">
      <alignment horizontal="center" vertical="center" wrapText="1" readingOrder="2"/>
    </xf>
    <xf numFmtId="3" fontId="10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8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5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2" xfId="0" applyNumberFormat="1" applyFont="1" applyFill="1" applyBorder="1" applyAlignment="1" applyProtection="1">
      <alignment horizontal="center" vertical="center" wrapText="1" readingOrder="2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8" fillId="11" borderId="16" xfId="0" applyNumberFormat="1" applyFont="1" applyFill="1" applyBorder="1" applyAlignment="1" applyProtection="1">
      <alignment horizontal="center" vertical="center" wrapText="1" readingOrder="2"/>
    </xf>
    <xf numFmtId="3" fontId="5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3" xfId="0" applyNumberFormat="1" applyFont="1" applyFill="1" applyBorder="1" applyAlignment="1" applyProtection="1">
      <alignment horizontal="center" wrapText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</xf>
    <xf numFmtId="3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3" xfId="0" applyNumberFormat="1" applyFont="1" applyFill="1" applyBorder="1" applyAlignment="1" applyProtection="1">
      <alignment horizontal="justify" vertical="center" wrapText="1" readingOrder="2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justify" vertical="center" wrapText="1" readingOrder="2"/>
    </xf>
    <xf numFmtId="3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6" xfId="0" applyNumberFormat="1" applyFont="1" applyFill="1" applyBorder="1" applyAlignment="1" applyProtection="1">
      <alignment horizontal="center" vertical="center" wrapText="1" readingOrder="2"/>
    </xf>
    <xf numFmtId="3" fontId="8" fillId="5" borderId="6" xfId="0" applyNumberFormat="1" applyFont="1" applyFill="1" applyBorder="1" applyAlignment="1" applyProtection="1">
      <alignment horizontal="center" vertical="center" wrapText="1" readingOrder="2"/>
    </xf>
    <xf numFmtId="3" fontId="8" fillId="5" borderId="12" xfId="0" applyNumberFormat="1" applyFont="1" applyFill="1" applyBorder="1" applyAlignment="1" applyProtection="1">
      <alignment horizontal="center" vertical="center" wrapText="1" readingOrder="2"/>
    </xf>
    <xf numFmtId="3" fontId="5" fillId="10" borderId="9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justify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4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2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2" xfId="0" applyNumberFormat="1" applyFont="1" applyFill="1" applyBorder="1" applyAlignment="1" applyProtection="1">
      <alignment horizontal="center"/>
      <protection locked="0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3" fontId="8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9" xfId="0" applyNumberFormat="1" applyFont="1" applyFill="1" applyBorder="1" applyAlignment="1" applyProtection="1">
      <alignment horizontal="right" vertical="center" wrapText="1" readingOrder="2"/>
      <protection locked="0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justify" vertical="center" wrapText="1" readingOrder="2"/>
    </xf>
    <xf numFmtId="3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justify" vertical="center" wrapText="1" readingOrder="2"/>
    </xf>
    <xf numFmtId="3" fontId="5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justify" vertical="center" wrapText="1" readingOrder="2"/>
    </xf>
    <xf numFmtId="3" fontId="5" fillId="7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justify" vertical="center" wrapText="1" readingOrder="2"/>
    </xf>
    <xf numFmtId="3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7" fillId="12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3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21" xfId="0" applyNumberFormat="1" applyFont="1" applyFill="1" applyBorder="1" applyAlignment="1" applyProtection="1">
      <alignment horizontal="justify" vertical="center" wrapText="1" readingOrder="2"/>
    </xf>
    <xf numFmtId="3" fontId="10" fillId="11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justify" vertical="center" wrapText="1" readingOrder="2"/>
    </xf>
    <xf numFmtId="3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center" wrapText="1"/>
      <protection locked="0"/>
    </xf>
    <xf numFmtId="3" fontId="5" fillId="11" borderId="2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wrapText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 applyProtection="1">
      <alignment horizontal="justify" vertical="center" wrapText="1" readingOrder="2"/>
    </xf>
    <xf numFmtId="1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3" xfId="0" applyNumberFormat="1" applyFont="1" applyFill="1" applyBorder="1" applyAlignment="1" applyProtection="1">
      <alignment horizontal="justify" vertical="center" wrapText="1" readingOrder="2"/>
    </xf>
    <xf numFmtId="1" fontId="5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1" xfId="0" applyNumberFormat="1" applyFont="1" applyFill="1" applyBorder="1" applyAlignment="1" applyProtection="1">
      <alignment horizontal="justify" vertical="center" wrapText="1" readingOrder="2"/>
    </xf>
    <xf numFmtId="3" fontId="14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4" borderId="13" xfId="0" applyFont="1" applyFill="1" applyBorder="1" applyAlignment="1" applyProtection="1">
      <alignment horizontal="center" vertical="center" wrapText="1" readingOrder="2"/>
      <protection locked="0"/>
    </xf>
    <xf numFmtId="0" fontId="14" fillId="10" borderId="1" xfId="0" applyFont="1" applyFill="1" applyBorder="1" applyAlignment="1" applyProtection="1">
      <alignment horizontal="center" vertical="center" wrapText="1" readingOrder="1"/>
      <protection locked="0"/>
    </xf>
    <xf numFmtId="0" fontId="14" fillId="10" borderId="9" xfId="0" applyFont="1" applyFill="1" applyBorder="1" applyAlignment="1" applyProtection="1">
      <alignment horizontal="center" vertical="center" wrapText="1" readingOrder="1"/>
      <protection locked="0"/>
    </xf>
    <xf numFmtId="3" fontId="14" fillId="10" borderId="13" xfId="0" applyNumberFormat="1" applyFont="1" applyFill="1" applyBorder="1" applyAlignment="1" applyProtection="1">
      <alignment horizontal="center" vertical="center" wrapText="1" readingOrder="1"/>
    </xf>
    <xf numFmtId="3" fontId="15" fillId="10" borderId="13" xfId="0" applyNumberFormat="1" applyFont="1" applyFill="1" applyBorder="1" applyAlignment="1" applyProtection="1">
      <alignment horizontal="center" vertical="center" wrapText="1" readingOrder="2"/>
    </xf>
    <xf numFmtId="3" fontId="15" fillId="10" borderId="13" xfId="0" applyNumberFormat="1" applyFont="1" applyFill="1" applyBorder="1" applyAlignment="1" applyProtection="1">
      <alignment horizontal="center" vertical="center" wrapText="1" readingOrder="1"/>
    </xf>
    <xf numFmtId="3" fontId="15" fillId="10" borderId="11" xfId="0" applyNumberFormat="1" applyFont="1" applyFill="1" applyBorder="1" applyAlignment="1" applyProtection="1">
      <alignment horizontal="center" vertical="center" wrapText="1" readingOrder="1"/>
    </xf>
    <xf numFmtId="0" fontId="14" fillId="10" borderId="13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3" fontId="19" fillId="13" borderId="28" xfId="0" applyNumberFormat="1" applyFont="1" applyFill="1" applyBorder="1" applyAlignment="1">
      <alignment horizontal="center" vertical="center" wrapText="1"/>
    </xf>
    <xf numFmtId="3" fontId="20" fillId="13" borderId="29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3" fontId="21" fillId="15" borderId="30" xfId="0" applyNumberFormat="1" applyFont="1" applyFill="1" applyBorder="1" applyAlignment="1">
      <alignment horizontal="center" vertical="center" wrapText="1" readingOrder="2"/>
    </xf>
    <xf numFmtId="3" fontId="22" fillId="14" borderId="30" xfId="0" applyNumberFormat="1" applyFont="1" applyFill="1" applyBorder="1" applyAlignment="1">
      <alignment horizontal="center" vertical="center" wrapText="1"/>
    </xf>
    <xf numFmtId="3" fontId="20" fillId="14" borderId="1" xfId="0" applyNumberFormat="1" applyFont="1" applyFill="1" applyBorder="1" applyAlignment="1">
      <alignment horizontal="center" vertical="center" wrapText="1"/>
    </xf>
    <xf numFmtId="3" fontId="21" fillId="15" borderId="17" xfId="0" applyNumberFormat="1" applyFont="1" applyFill="1" applyBorder="1" applyAlignment="1">
      <alignment horizontal="center" vertical="center" wrapText="1" readingOrder="2"/>
    </xf>
    <xf numFmtId="3" fontId="22" fillId="14" borderId="17" xfId="0" applyNumberFormat="1" applyFont="1" applyFill="1" applyBorder="1" applyAlignment="1">
      <alignment horizontal="center" vertical="center" wrapText="1"/>
    </xf>
    <xf numFmtId="3" fontId="20" fillId="14" borderId="13" xfId="0" applyNumberFormat="1" applyFont="1" applyFill="1" applyBorder="1" applyAlignment="1">
      <alignment horizontal="center" vertical="center" wrapText="1"/>
    </xf>
    <xf numFmtId="3" fontId="21" fillId="15" borderId="32" xfId="0" applyNumberFormat="1" applyFont="1" applyFill="1" applyBorder="1" applyAlignment="1">
      <alignment horizontal="center" vertical="center" wrapText="1" readingOrder="2"/>
    </xf>
    <xf numFmtId="3" fontId="22" fillId="14" borderId="32" xfId="0" applyNumberFormat="1" applyFont="1" applyFill="1" applyBorder="1" applyAlignment="1">
      <alignment horizontal="center" vertical="center" wrapText="1"/>
    </xf>
    <xf numFmtId="3" fontId="20" fillId="14" borderId="11" xfId="0" applyNumberFormat="1" applyFont="1" applyFill="1" applyBorder="1" applyAlignment="1">
      <alignment horizontal="center" vertical="center" wrapText="1"/>
    </xf>
    <xf numFmtId="3" fontId="22" fillId="16" borderId="30" xfId="0" applyNumberFormat="1" applyFont="1" applyFill="1" applyBorder="1" applyAlignment="1">
      <alignment horizontal="center" vertical="center" wrapText="1"/>
    </xf>
    <xf numFmtId="3" fontId="20" fillId="16" borderId="1" xfId="0" applyNumberFormat="1" applyFont="1" applyFill="1" applyBorder="1" applyAlignment="1">
      <alignment horizontal="center" vertical="center" wrapText="1"/>
    </xf>
    <xf numFmtId="3" fontId="21" fillId="16" borderId="17" xfId="0" applyNumberFormat="1" applyFont="1" applyFill="1" applyBorder="1" applyAlignment="1">
      <alignment horizontal="center" vertical="center" wrapText="1" readingOrder="2"/>
    </xf>
    <xf numFmtId="3" fontId="22" fillId="16" borderId="17" xfId="0" applyNumberFormat="1" applyFont="1" applyFill="1" applyBorder="1" applyAlignment="1">
      <alignment horizontal="center" vertical="center" wrapText="1"/>
    </xf>
    <xf numFmtId="3" fontId="20" fillId="16" borderId="13" xfId="0" applyNumberFormat="1" applyFont="1" applyFill="1" applyBorder="1" applyAlignment="1">
      <alignment horizontal="center" vertical="center" wrapText="1"/>
    </xf>
    <xf numFmtId="3" fontId="17" fillId="16" borderId="17" xfId="0" applyNumberFormat="1" applyFont="1" applyFill="1" applyBorder="1" applyAlignment="1">
      <alignment horizontal="center" vertical="center" wrapText="1"/>
    </xf>
    <xf numFmtId="3" fontId="18" fillId="16" borderId="13" xfId="0" applyNumberFormat="1" applyFont="1" applyFill="1" applyBorder="1" applyAlignment="1">
      <alignment horizontal="center" vertical="center" wrapText="1"/>
    </xf>
    <xf numFmtId="3" fontId="21" fillId="16" borderId="36" xfId="0" applyNumberFormat="1" applyFont="1" applyFill="1" applyBorder="1" applyAlignment="1">
      <alignment horizontal="center" vertical="center" wrapText="1" readingOrder="2"/>
    </xf>
    <xf numFmtId="3" fontId="17" fillId="16" borderId="36" xfId="0" applyNumberFormat="1" applyFont="1" applyFill="1" applyBorder="1" applyAlignment="1">
      <alignment horizontal="center" vertical="center" wrapText="1"/>
    </xf>
    <xf numFmtId="3" fontId="20" fillId="16" borderId="12" xfId="0" applyNumberFormat="1" applyFont="1" applyFill="1" applyBorder="1" applyAlignment="1">
      <alignment horizontal="center" vertical="center" wrapText="1"/>
    </xf>
    <xf numFmtId="3" fontId="21" fillId="17" borderId="30" xfId="0" applyNumberFormat="1" applyFont="1" applyFill="1" applyBorder="1" applyAlignment="1">
      <alignment horizontal="center" vertical="center" wrapText="1"/>
    </xf>
    <xf numFmtId="3" fontId="17" fillId="17" borderId="37" xfId="0" applyNumberFormat="1" applyFont="1" applyFill="1" applyBorder="1" applyAlignment="1">
      <alignment horizontal="center" vertical="center" wrapText="1"/>
    </xf>
    <xf numFmtId="3" fontId="20" fillId="17" borderId="1" xfId="0" applyNumberFormat="1" applyFont="1" applyFill="1" applyBorder="1" applyAlignment="1">
      <alignment horizontal="center" vertical="center" wrapText="1"/>
    </xf>
    <xf numFmtId="3" fontId="21" fillId="17" borderId="17" xfId="0" applyNumberFormat="1" applyFont="1" applyFill="1" applyBorder="1" applyAlignment="1">
      <alignment horizontal="center" vertical="center" wrapText="1"/>
    </xf>
    <xf numFmtId="3" fontId="17" fillId="17" borderId="38" xfId="0" applyNumberFormat="1" applyFont="1" applyFill="1" applyBorder="1" applyAlignment="1">
      <alignment horizontal="center" vertical="center" wrapText="1"/>
    </xf>
    <xf numFmtId="3" fontId="20" fillId="17" borderId="13" xfId="0" applyNumberFormat="1" applyFont="1" applyFill="1" applyBorder="1" applyAlignment="1">
      <alignment horizontal="center" vertical="center" wrapText="1"/>
    </xf>
    <xf numFmtId="3" fontId="21" fillId="17" borderId="36" xfId="0" applyNumberFormat="1" applyFont="1" applyFill="1" applyBorder="1" applyAlignment="1">
      <alignment horizontal="center" vertical="center" wrapText="1"/>
    </xf>
    <xf numFmtId="3" fontId="17" fillId="17" borderId="6" xfId="0" applyNumberFormat="1" applyFont="1" applyFill="1" applyBorder="1" applyAlignment="1">
      <alignment horizontal="center" vertical="center" wrapText="1"/>
    </xf>
    <xf numFmtId="3" fontId="10" fillId="17" borderId="12" xfId="0" applyNumberFormat="1" applyFont="1" applyFill="1" applyBorder="1" applyAlignment="1">
      <alignment horizontal="center" vertical="center" wrapText="1"/>
    </xf>
    <xf numFmtId="3" fontId="21" fillId="18" borderId="40" xfId="0" applyNumberFormat="1" applyFont="1" applyFill="1" applyBorder="1" applyAlignment="1">
      <alignment horizontal="center" vertical="center" wrapText="1" readingOrder="2"/>
    </xf>
    <xf numFmtId="3" fontId="17" fillId="18" borderId="40" xfId="0" applyNumberFormat="1" applyFont="1" applyFill="1" applyBorder="1" applyAlignment="1">
      <alignment horizontal="center" vertical="center" wrapText="1"/>
    </xf>
    <xf numFmtId="3" fontId="20" fillId="18" borderId="9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17" fillId="18" borderId="17" xfId="0" applyNumberFormat="1" applyFont="1" applyFill="1" applyBorder="1" applyAlignment="1">
      <alignment horizontal="center" vertical="center" wrapText="1"/>
    </xf>
    <xf numFmtId="3" fontId="20" fillId="18" borderId="13" xfId="0" applyNumberFormat="1" applyFont="1" applyFill="1" applyBorder="1" applyAlignment="1">
      <alignment horizontal="center" vertical="center" wrapText="1"/>
    </xf>
    <xf numFmtId="3" fontId="21" fillId="18" borderId="17" xfId="0" applyNumberFormat="1" applyFont="1" applyFill="1" applyBorder="1" applyAlignment="1">
      <alignment horizontal="center" vertical="center" wrapText="1" readingOrder="2"/>
    </xf>
    <xf numFmtId="4" fontId="17" fillId="18" borderId="17" xfId="0" applyNumberFormat="1" applyFont="1" applyFill="1" applyBorder="1" applyAlignment="1">
      <alignment horizontal="center" vertical="center" wrapText="1"/>
    </xf>
    <xf numFmtId="3" fontId="21" fillId="18" borderId="36" xfId="0" applyNumberFormat="1" applyFont="1" applyFill="1" applyBorder="1" applyAlignment="1">
      <alignment horizontal="center" vertical="center" wrapText="1" readingOrder="2"/>
    </xf>
    <xf numFmtId="3" fontId="17" fillId="18" borderId="36" xfId="0" applyNumberFormat="1" applyFont="1" applyFill="1" applyBorder="1" applyAlignment="1">
      <alignment horizontal="center" vertical="center" wrapText="1"/>
    </xf>
    <xf numFmtId="3" fontId="20" fillId="18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19" borderId="41" xfId="0" applyFont="1" applyFill="1" applyBorder="1" applyAlignment="1">
      <alignment horizontal="center" vertical="center"/>
    </xf>
    <xf numFmtId="0" fontId="8" fillId="19" borderId="38" xfId="0" applyFont="1" applyFill="1" applyBorder="1" applyAlignment="1">
      <alignment horizontal="center" vertical="center"/>
    </xf>
    <xf numFmtId="0" fontId="8" fillId="19" borderId="41" xfId="0" applyFont="1" applyFill="1" applyBorder="1" applyAlignment="1">
      <alignment horizontal="center" vertical="center"/>
    </xf>
    <xf numFmtId="0" fontId="5" fillId="19" borderId="41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3" fontId="21" fillId="16" borderId="30" xfId="0" applyNumberFormat="1" applyFont="1" applyFill="1" applyBorder="1" applyAlignment="1">
      <alignment horizontal="center" vertical="center" wrapText="1" readingOrder="2"/>
    </xf>
    <xf numFmtId="0" fontId="5" fillId="0" borderId="41" xfId="0" applyFont="1" applyFill="1" applyBorder="1" applyAlignment="1">
      <alignment horizontal="center" vertical="center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6" xfId="0" applyNumberFormat="1" applyFont="1" applyFill="1" applyBorder="1" applyAlignment="1" applyProtection="1">
      <alignment horizontal="center" vertical="center" textRotation="90" wrapText="1" readingOrder="2"/>
    </xf>
    <xf numFmtId="3" fontId="8" fillId="13" borderId="27" xfId="0" applyNumberFormat="1" applyFont="1" applyFill="1" applyBorder="1" applyAlignment="1">
      <alignment horizontal="center" vertical="center"/>
    </xf>
    <xf numFmtId="3" fontId="8" fillId="13" borderId="28" xfId="0" applyNumberFormat="1" applyFont="1" applyFill="1" applyBorder="1" applyAlignment="1">
      <alignment horizontal="center" vertical="center"/>
    </xf>
    <xf numFmtId="3" fontId="20" fillId="14" borderId="27" xfId="0" applyNumberFormat="1" applyFont="1" applyFill="1" applyBorder="1" applyAlignment="1">
      <alignment horizontal="center" vertical="center"/>
    </xf>
    <xf numFmtId="3" fontId="20" fillId="14" borderId="31" xfId="0" applyNumberFormat="1" applyFont="1" applyFill="1" applyBorder="1" applyAlignment="1">
      <alignment horizontal="center" vertical="center"/>
    </xf>
    <xf numFmtId="3" fontId="20" fillId="16" borderId="33" xfId="0" applyNumberFormat="1" applyFont="1" applyFill="1" applyBorder="1" applyAlignment="1">
      <alignment horizontal="center" vertical="center" wrapText="1"/>
    </xf>
    <xf numFmtId="3" fontId="20" fillId="16" borderId="34" xfId="0" applyNumberFormat="1" applyFont="1" applyFill="1" applyBorder="1" applyAlignment="1">
      <alignment horizontal="center" vertical="center" wrapText="1"/>
    </xf>
    <xf numFmtId="3" fontId="20" fillId="16" borderId="35" xfId="0" applyNumberFormat="1" applyFont="1" applyFill="1" applyBorder="1" applyAlignment="1">
      <alignment horizontal="center" vertical="center" wrapText="1"/>
    </xf>
    <xf numFmtId="3" fontId="20" fillId="17" borderId="22" xfId="0" applyNumberFormat="1" applyFont="1" applyFill="1" applyBorder="1" applyAlignment="1">
      <alignment horizontal="center" vertical="center" wrapText="1"/>
    </xf>
    <xf numFmtId="3" fontId="20" fillId="17" borderId="24" xfId="0" applyNumberFormat="1" applyFont="1" applyFill="1" applyBorder="1" applyAlignment="1">
      <alignment horizontal="center" vertical="center" wrapText="1"/>
    </xf>
    <xf numFmtId="3" fontId="20" fillId="17" borderId="25" xfId="0" applyNumberFormat="1" applyFont="1" applyFill="1" applyBorder="1" applyAlignment="1">
      <alignment horizontal="center" vertical="center" wrapText="1"/>
    </xf>
    <xf numFmtId="3" fontId="20" fillId="18" borderId="39" xfId="0" applyNumberFormat="1" applyFont="1" applyFill="1" applyBorder="1" applyAlignment="1">
      <alignment horizontal="center" vertical="center" wrapText="1"/>
    </xf>
    <xf numFmtId="3" fontId="20" fillId="18" borderId="34" xfId="0" applyNumberFormat="1" applyFont="1" applyFill="1" applyBorder="1" applyAlignment="1">
      <alignment horizontal="center" vertical="center" wrapText="1"/>
    </xf>
    <xf numFmtId="3" fontId="20" fillId="18" borderId="35" xfId="0" applyNumberFormat="1" applyFont="1" applyFill="1" applyBorder="1" applyAlignment="1">
      <alignment horizontal="center" vertical="center" wrapText="1"/>
    </xf>
    <xf numFmtId="0" fontId="8" fillId="19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29"/>
  <sheetViews>
    <sheetView rightToLeft="1" view="pageBreakPreview" zoomScale="80" zoomScaleNormal="90" zoomScaleSheetLayoutView="80" workbookViewId="0">
      <pane xSplit="4" ySplit="12" topLeftCell="AW31" activePane="bottomRight" state="frozen"/>
      <selection pane="topRight" activeCell="E1" sqref="E1"/>
      <selection pane="bottomLeft" activeCell="A13" sqref="A13"/>
      <selection pane="bottomRight" activeCell="AX40" sqref="AX40"/>
    </sheetView>
  </sheetViews>
  <sheetFormatPr defaultColWidth="9" defaultRowHeight="18" customHeight="1" x14ac:dyDescent="0.25"/>
  <cols>
    <col min="1" max="1" width="1.42578125" style="47" customWidth="1"/>
    <col min="2" max="2" width="5.7109375" style="42" customWidth="1"/>
    <col min="3" max="3" width="6.28515625" style="42" customWidth="1"/>
    <col min="4" max="4" width="60.42578125" style="161" customWidth="1"/>
    <col min="5" max="5" width="13.5703125" style="162" customWidth="1"/>
    <col min="6" max="6" width="13.5703125" style="45" customWidth="1"/>
    <col min="7" max="34" width="13.5703125" style="46" customWidth="1"/>
    <col min="35" max="35" width="13.5703125" style="162" customWidth="1"/>
    <col min="36" max="36" width="13.5703125" style="45" customWidth="1"/>
    <col min="37" max="124" width="13.5703125" style="46" customWidth="1"/>
    <col min="125" max="16384" width="9" style="47"/>
  </cols>
  <sheetData>
    <row r="1" spans="1:124" ht="18" customHeight="1" thickBot="1" x14ac:dyDescent="0.3">
      <c r="D1" s="43"/>
      <c r="E1" s="44"/>
      <c r="AI1" s="44"/>
    </row>
    <row r="2" spans="1:124" ht="18.75" customHeight="1" x14ac:dyDescent="0.25">
      <c r="B2" s="241" t="s">
        <v>20</v>
      </c>
      <c r="C2" s="242"/>
      <c r="D2" s="48" t="s">
        <v>98</v>
      </c>
      <c r="E2" s="49" t="s">
        <v>520</v>
      </c>
      <c r="F2" s="49" t="s">
        <v>520</v>
      </c>
      <c r="G2" s="49" t="s">
        <v>520</v>
      </c>
      <c r="H2" s="49" t="s">
        <v>520</v>
      </c>
      <c r="I2" s="49" t="s">
        <v>520</v>
      </c>
      <c r="J2" s="49" t="s">
        <v>520</v>
      </c>
      <c r="K2" s="49" t="s">
        <v>520</v>
      </c>
      <c r="L2" s="49" t="s">
        <v>520</v>
      </c>
      <c r="M2" s="49" t="s">
        <v>520</v>
      </c>
      <c r="N2" s="49" t="s">
        <v>520</v>
      </c>
      <c r="O2" s="49" t="s">
        <v>520</v>
      </c>
      <c r="P2" s="49" t="s">
        <v>520</v>
      </c>
      <c r="Q2" s="49" t="s">
        <v>520</v>
      </c>
      <c r="R2" s="49" t="s">
        <v>520</v>
      </c>
      <c r="S2" s="49" t="s">
        <v>520</v>
      </c>
      <c r="T2" s="49" t="s">
        <v>520</v>
      </c>
      <c r="U2" s="49" t="s">
        <v>520</v>
      </c>
      <c r="V2" s="49" t="s">
        <v>520</v>
      </c>
      <c r="W2" s="49" t="s">
        <v>520</v>
      </c>
      <c r="X2" s="49" t="s">
        <v>520</v>
      </c>
      <c r="Y2" s="49" t="s">
        <v>520</v>
      </c>
      <c r="Z2" s="49" t="s">
        <v>520</v>
      </c>
      <c r="AA2" s="49" t="s">
        <v>520</v>
      </c>
      <c r="AB2" s="49" t="s">
        <v>520</v>
      </c>
      <c r="AC2" s="49" t="s">
        <v>520</v>
      </c>
      <c r="AD2" s="49" t="s">
        <v>520</v>
      </c>
      <c r="AE2" s="49" t="s">
        <v>520</v>
      </c>
      <c r="AF2" s="49" t="s">
        <v>520</v>
      </c>
      <c r="AG2" s="49" t="s">
        <v>520</v>
      </c>
      <c r="AH2" s="49" t="s">
        <v>520</v>
      </c>
      <c r="AI2" s="49" t="s">
        <v>520</v>
      </c>
      <c r="AJ2" s="49" t="s">
        <v>520</v>
      </c>
      <c r="AK2" s="49" t="s">
        <v>520</v>
      </c>
      <c r="AL2" s="49" t="s">
        <v>520</v>
      </c>
      <c r="AM2" s="49" t="s">
        <v>520</v>
      </c>
      <c r="AN2" s="49" t="s">
        <v>520</v>
      </c>
      <c r="AO2" s="49" t="s">
        <v>520</v>
      </c>
      <c r="AP2" s="49" t="s">
        <v>520</v>
      </c>
      <c r="AQ2" s="49" t="s">
        <v>520</v>
      </c>
      <c r="AR2" s="49" t="s">
        <v>520</v>
      </c>
      <c r="AS2" s="49" t="s">
        <v>520</v>
      </c>
      <c r="AT2" s="49" t="s">
        <v>520</v>
      </c>
      <c r="AU2" s="49" t="s">
        <v>520</v>
      </c>
      <c r="AV2" s="49" t="s">
        <v>520</v>
      </c>
      <c r="AW2" s="49" t="s">
        <v>520</v>
      </c>
      <c r="AX2" s="50" t="s">
        <v>520</v>
      </c>
      <c r="AY2" s="51" t="s">
        <v>520</v>
      </c>
      <c r="AZ2" s="50" t="s">
        <v>520</v>
      </c>
      <c r="BA2" s="49" t="s">
        <v>520</v>
      </c>
      <c r="BB2" s="49" t="s">
        <v>520</v>
      </c>
      <c r="BC2" s="51" t="s">
        <v>520</v>
      </c>
      <c r="BD2" s="50" t="s">
        <v>520</v>
      </c>
      <c r="BE2" s="50" t="s">
        <v>520</v>
      </c>
      <c r="BF2" s="50" t="s">
        <v>520</v>
      </c>
      <c r="BG2" s="50" t="s">
        <v>520</v>
      </c>
      <c r="BH2" s="50" t="s">
        <v>520</v>
      </c>
      <c r="BI2" s="51" t="s">
        <v>520</v>
      </c>
      <c r="BJ2" s="50" t="s">
        <v>520</v>
      </c>
      <c r="BK2" s="50" t="s">
        <v>520</v>
      </c>
      <c r="BL2" s="50" t="s">
        <v>520</v>
      </c>
      <c r="BM2" s="176" t="s">
        <v>539</v>
      </c>
      <c r="BN2" s="176" t="s">
        <v>539</v>
      </c>
      <c r="BO2" s="176" t="s">
        <v>539</v>
      </c>
      <c r="BP2" s="176" t="s">
        <v>539</v>
      </c>
      <c r="BQ2" s="176" t="s">
        <v>539</v>
      </c>
      <c r="BR2" s="176" t="s">
        <v>539</v>
      </c>
      <c r="BS2" s="176" t="s">
        <v>539</v>
      </c>
      <c r="BT2" s="176" t="s">
        <v>539</v>
      </c>
      <c r="BU2" s="176" t="s">
        <v>539</v>
      </c>
      <c r="BV2" s="176" t="s">
        <v>539</v>
      </c>
      <c r="BW2" s="176" t="s">
        <v>539</v>
      </c>
      <c r="BX2" s="176" t="s">
        <v>539</v>
      </c>
      <c r="BY2" s="176" t="s">
        <v>539</v>
      </c>
      <c r="BZ2" s="176" t="s">
        <v>539</v>
      </c>
      <c r="CA2" s="176" t="s">
        <v>539</v>
      </c>
      <c r="CB2" s="176" t="s">
        <v>539</v>
      </c>
      <c r="CC2" s="176" t="s">
        <v>539</v>
      </c>
      <c r="CD2" s="176" t="s">
        <v>539</v>
      </c>
      <c r="CE2" s="176" t="s">
        <v>520</v>
      </c>
      <c r="CF2" s="176" t="s">
        <v>520</v>
      </c>
      <c r="CG2" s="176" t="s">
        <v>520</v>
      </c>
      <c r="CH2" s="176" t="s">
        <v>520</v>
      </c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</row>
    <row r="3" spans="1:124" ht="18.75" customHeight="1" x14ac:dyDescent="0.25">
      <c r="B3" s="243"/>
      <c r="C3" s="244"/>
      <c r="D3" s="52" t="s">
        <v>105</v>
      </c>
      <c r="E3" s="53" t="s">
        <v>135</v>
      </c>
      <c r="F3" s="54" t="s">
        <v>135</v>
      </c>
      <c r="G3" s="55" t="s">
        <v>135</v>
      </c>
      <c r="H3" s="54" t="s">
        <v>135</v>
      </c>
      <c r="I3" s="55" t="s">
        <v>135</v>
      </c>
      <c r="J3" s="54" t="s">
        <v>135</v>
      </c>
      <c r="K3" s="55" t="s">
        <v>135</v>
      </c>
      <c r="L3" s="54" t="s">
        <v>135</v>
      </c>
      <c r="M3" s="55" t="s">
        <v>135</v>
      </c>
      <c r="N3" s="54" t="s">
        <v>135</v>
      </c>
      <c r="O3" s="55" t="s">
        <v>135</v>
      </c>
      <c r="P3" s="54" t="s">
        <v>135</v>
      </c>
      <c r="Q3" s="55" t="s">
        <v>135</v>
      </c>
      <c r="R3" s="54" t="s">
        <v>135</v>
      </c>
      <c r="S3" s="55" t="s">
        <v>135</v>
      </c>
      <c r="T3" s="54" t="s">
        <v>135</v>
      </c>
      <c r="U3" s="55" t="s">
        <v>135</v>
      </c>
      <c r="V3" s="54" t="s">
        <v>135</v>
      </c>
      <c r="W3" s="55" t="s">
        <v>135</v>
      </c>
      <c r="X3" s="53" t="s">
        <v>135</v>
      </c>
      <c r="Y3" s="55" t="s">
        <v>135</v>
      </c>
      <c r="Z3" s="54" t="s">
        <v>135</v>
      </c>
      <c r="AA3" s="55" t="s">
        <v>135</v>
      </c>
      <c r="AB3" s="54" t="s">
        <v>135</v>
      </c>
      <c r="AC3" s="55" t="s">
        <v>135</v>
      </c>
      <c r="AD3" s="54" t="s">
        <v>135</v>
      </c>
      <c r="AE3" s="55" t="s">
        <v>135</v>
      </c>
      <c r="AF3" s="54" t="s">
        <v>135</v>
      </c>
      <c r="AG3" s="55" t="s">
        <v>135</v>
      </c>
      <c r="AH3" s="53" t="s">
        <v>135</v>
      </c>
      <c r="AI3" s="53" t="s">
        <v>135</v>
      </c>
      <c r="AJ3" s="54" t="s">
        <v>135</v>
      </c>
      <c r="AK3" s="55" t="s">
        <v>135</v>
      </c>
      <c r="AL3" s="54" t="s">
        <v>135</v>
      </c>
      <c r="AM3" s="55" t="s">
        <v>135</v>
      </c>
      <c r="AN3" s="54" t="s">
        <v>135</v>
      </c>
      <c r="AO3" s="55" t="s">
        <v>135</v>
      </c>
      <c r="AP3" s="54" t="s">
        <v>135</v>
      </c>
      <c r="AQ3" s="55" t="s">
        <v>135</v>
      </c>
      <c r="AR3" s="55" t="s">
        <v>135</v>
      </c>
      <c r="AS3" s="55" t="s">
        <v>135</v>
      </c>
      <c r="AT3" s="55" t="s">
        <v>135</v>
      </c>
      <c r="AU3" s="55" t="s">
        <v>135</v>
      </c>
      <c r="AV3" s="55" t="s">
        <v>135</v>
      </c>
      <c r="AW3" s="55" t="s">
        <v>135</v>
      </c>
      <c r="AX3" s="54" t="s">
        <v>135</v>
      </c>
      <c r="AY3" s="54" t="s">
        <v>135</v>
      </c>
      <c r="AZ3" s="54" t="s">
        <v>135</v>
      </c>
      <c r="BA3" s="55" t="s">
        <v>135</v>
      </c>
      <c r="BB3" s="54" t="s">
        <v>135</v>
      </c>
      <c r="BC3" s="55" t="s">
        <v>135</v>
      </c>
      <c r="BD3" s="54" t="s">
        <v>135</v>
      </c>
      <c r="BE3" s="54" t="s">
        <v>135</v>
      </c>
      <c r="BF3" s="54" t="s">
        <v>135</v>
      </c>
      <c r="BG3" s="54" t="s">
        <v>135</v>
      </c>
      <c r="BH3" s="54" t="s">
        <v>135</v>
      </c>
      <c r="BI3" s="55" t="s">
        <v>135</v>
      </c>
      <c r="BJ3" s="54" t="s">
        <v>135</v>
      </c>
      <c r="BK3" s="54" t="s">
        <v>135</v>
      </c>
      <c r="BL3" s="54" t="s">
        <v>135</v>
      </c>
      <c r="BM3" s="54" t="s">
        <v>135</v>
      </c>
      <c r="BN3" s="54" t="s">
        <v>135</v>
      </c>
      <c r="BO3" s="54" t="s">
        <v>135</v>
      </c>
      <c r="BP3" s="54" t="s">
        <v>135</v>
      </c>
      <c r="BQ3" s="54" t="s">
        <v>135</v>
      </c>
      <c r="BR3" s="54" t="s">
        <v>135</v>
      </c>
      <c r="BS3" s="54" t="s">
        <v>135</v>
      </c>
      <c r="BT3" s="54" t="s">
        <v>135</v>
      </c>
      <c r="BU3" s="54" t="s">
        <v>135</v>
      </c>
      <c r="BV3" s="54" t="s">
        <v>135</v>
      </c>
      <c r="BW3" s="54" t="s">
        <v>135</v>
      </c>
      <c r="BX3" s="54" t="s">
        <v>135</v>
      </c>
      <c r="BY3" s="54" t="s">
        <v>135</v>
      </c>
      <c r="BZ3" s="54" t="s">
        <v>135</v>
      </c>
      <c r="CA3" s="54" t="s">
        <v>135</v>
      </c>
      <c r="CB3" s="54" t="s">
        <v>135</v>
      </c>
      <c r="CC3" s="54" t="s">
        <v>135</v>
      </c>
      <c r="CD3" s="54" t="s">
        <v>135</v>
      </c>
      <c r="CE3" s="54" t="s">
        <v>135</v>
      </c>
      <c r="CF3" s="54" t="s">
        <v>135</v>
      </c>
      <c r="CG3" s="54" t="s">
        <v>135</v>
      </c>
      <c r="CH3" s="54" t="s">
        <v>135</v>
      </c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</row>
    <row r="4" spans="1:124" ht="18.75" customHeight="1" x14ac:dyDescent="0.25">
      <c r="B4" s="243"/>
      <c r="C4" s="244"/>
      <c r="D4" s="52" t="s">
        <v>106</v>
      </c>
      <c r="E4" s="53" t="s">
        <v>136</v>
      </c>
      <c r="F4" s="54" t="s">
        <v>136</v>
      </c>
      <c r="G4" s="55" t="s">
        <v>136</v>
      </c>
      <c r="H4" s="54" t="s">
        <v>136</v>
      </c>
      <c r="I4" s="55" t="s">
        <v>136</v>
      </c>
      <c r="J4" s="54" t="s">
        <v>136</v>
      </c>
      <c r="K4" s="55" t="s">
        <v>136</v>
      </c>
      <c r="L4" s="54" t="s">
        <v>136</v>
      </c>
      <c r="M4" s="55" t="s">
        <v>136</v>
      </c>
      <c r="N4" s="56" t="s">
        <v>136</v>
      </c>
      <c r="O4" s="53" t="s">
        <v>136</v>
      </c>
      <c r="P4" s="54" t="s">
        <v>136</v>
      </c>
      <c r="Q4" s="55" t="s">
        <v>136</v>
      </c>
      <c r="R4" s="54" t="s">
        <v>136</v>
      </c>
      <c r="S4" s="55" t="s">
        <v>136</v>
      </c>
      <c r="T4" s="54" t="s">
        <v>136</v>
      </c>
      <c r="U4" s="55" t="s">
        <v>136</v>
      </c>
      <c r="V4" s="54" t="s">
        <v>136</v>
      </c>
      <c r="W4" s="55" t="s">
        <v>136</v>
      </c>
      <c r="X4" s="56" t="s">
        <v>136</v>
      </c>
      <c r="Y4" s="53" t="s">
        <v>136</v>
      </c>
      <c r="Z4" s="54" t="s">
        <v>136</v>
      </c>
      <c r="AA4" s="55" t="s">
        <v>136</v>
      </c>
      <c r="AB4" s="54" t="s">
        <v>136</v>
      </c>
      <c r="AC4" s="55" t="s">
        <v>136</v>
      </c>
      <c r="AD4" s="54" t="s">
        <v>136</v>
      </c>
      <c r="AE4" s="55" t="s">
        <v>136</v>
      </c>
      <c r="AF4" s="54" t="s">
        <v>136</v>
      </c>
      <c r="AG4" s="55" t="s">
        <v>136</v>
      </c>
      <c r="AH4" s="56" t="s">
        <v>136</v>
      </c>
      <c r="AI4" s="53" t="s">
        <v>136</v>
      </c>
      <c r="AJ4" s="54" t="s">
        <v>136</v>
      </c>
      <c r="AK4" s="55" t="s">
        <v>136</v>
      </c>
      <c r="AL4" s="54" t="s">
        <v>136</v>
      </c>
      <c r="AM4" s="55" t="s">
        <v>136</v>
      </c>
      <c r="AN4" s="54" t="s">
        <v>136</v>
      </c>
      <c r="AO4" s="55" t="s">
        <v>136</v>
      </c>
      <c r="AP4" s="54" t="s">
        <v>136</v>
      </c>
      <c r="AQ4" s="55" t="s">
        <v>136</v>
      </c>
      <c r="AR4" s="55" t="s">
        <v>136</v>
      </c>
      <c r="AS4" s="55" t="s">
        <v>136</v>
      </c>
      <c r="AT4" s="55" t="s">
        <v>136</v>
      </c>
      <c r="AU4" s="55" t="s">
        <v>136</v>
      </c>
      <c r="AV4" s="55" t="s">
        <v>136</v>
      </c>
      <c r="AW4" s="55" t="s">
        <v>136</v>
      </c>
      <c r="AX4" s="54" t="s">
        <v>136</v>
      </c>
      <c r="AY4" s="54" t="s">
        <v>136</v>
      </c>
      <c r="AZ4" s="54" t="s">
        <v>136</v>
      </c>
      <c r="BA4" s="55" t="s">
        <v>136</v>
      </c>
      <c r="BB4" s="54" t="s">
        <v>136</v>
      </c>
      <c r="BC4" s="53" t="s">
        <v>136</v>
      </c>
      <c r="BD4" s="54" t="s">
        <v>136</v>
      </c>
      <c r="BE4" s="54" t="s">
        <v>136</v>
      </c>
      <c r="BF4" s="54" t="s">
        <v>136</v>
      </c>
      <c r="BG4" s="54" t="s">
        <v>136</v>
      </c>
      <c r="BH4" s="54" t="s">
        <v>136</v>
      </c>
      <c r="BI4" s="55" t="s">
        <v>136</v>
      </c>
      <c r="BJ4" s="54" t="s">
        <v>136</v>
      </c>
      <c r="BK4" s="54" t="s">
        <v>136</v>
      </c>
      <c r="BL4" s="54" t="s">
        <v>136</v>
      </c>
      <c r="BM4" s="54" t="s">
        <v>136</v>
      </c>
      <c r="BN4" s="54" t="s">
        <v>136</v>
      </c>
      <c r="BO4" s="54" t="s">
        <v>136</v>
      </c>
      <c r="BP4" s="54" t="s">
        <v>136</v>
      </c>
      <c r="BQ4" s="54" t="s">
        <v>136</v>
      </c>
      <c r="BR4" s="54" t="s">
        <v>136</v>
      </c>
      <c r="BS4" s="54" t="s">
        <v>136</v>
      </c>
      <c r="BT4" s="54" t="s">
        <v>136</v>
      </c>
      <c r="BU4" s="54" t="s">
        <v>136</v>
      </c>
      <c r="BV4" s="54" t="s">
        <v>136</v>
      </c>
      <c r="BW4" s="54" t="s">
        <v>136</v>
      </c>
      <c r="BX4" s="54" t="s">
        <v>136</v>
      </c>
      <c r="BY4" s="54" t="s">
        <v>136</v>
      </c>
      <c r="BZ4" s="54" t="s">
        <v>136</v>
      </c>
      <c r="CA4" s="54" t="s">
        <v>136</v>
      </c>
      <c r="CB4" s="54" t="s">
        <v>136</v>
      </c>
      <c r="CC4" s="54" t="s">
        <v>136</v>
      </c>
      <c r="CD4" s="54" t="s">
        <v>136</v>
      </c>
      <c r="CE4" s="54" t="s">
        <v>136</v>
      </c>
      <c r="CF4" s="54" t="s">
        <v>136</v>
      </c>
      <c r="CG4" s="54" t="s">
        <v>136</v>
      </c>
      <c r="CH4" s="54" t="s">
        <v>136</v>
      </c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</row>
    <row r="5" spans="1:124" ht="18.75" customHeight="1" x14ac:dyDescent="0.25">
      <c r="B5" s="243"/>
      <c r="C5" s="244"/>
      <c r="D5" s="52" t="s">
        <v>48</v>
      </c>
      <c r="E5" s="53" t="s">
        <v>137</v>
      </c>
      <c r="F5" s="54" t="s">
        <v>137</v>
      </c>
      <c r="G5" s="55" t="s">
        <v>137</v>
      </c>
      <c r="H5" s="54" t="s">
        <v>138</v>
      </c>
      <c r="I5" s="55" t="s">
        <v>138</v>
      </c>
      <c r="J5" s="54" t="s">
        <v>138</v>
      </c>
      <c r="K5" s="55" t="s">
        <v>139</v>
      </c>
      <c r="L5" s="54" t="s">
        <v>140</v>
      </c>
      <c r="M5" s="55" t="s">
        <v>137</v>
      </c>
      <c r="N5" s="56" t="s">
        <v>141</v>
      </c>
      <c r="O5" s="53" t="s">
        <v>140</v>
      </c>
      <c r="P5" s="54" t="s">
        <v>142</v>
      </c>
      <c r="Q5" s="55" t="s">
        <v>143</v>
      </c>
      <c r="R5" s="54" t="s">
        <v>142</v>
      </c>
      <c r="S5" s="55" t="s">
        <v>144</v>
      </c>
      <c r="T5" s="54" t="s">
        <v>145</v>
      </c>
      <c r="U5" s="55" t="s">
        <v>146</v>
      </c>
      <c r="V5" s="54" t="s">
        <v>147</v>
      </c>
      <c r="W5" s="55" t="s">
        <v>148</v>
      </c>
      <c r="X5" s="56" t="s">
        <v>149</v>
      </c>
      <c r="Y5" s="53" t="s">
        <v>144</v>
      </c>
      <c r="Z5" s="54" t="s">
        <v>144</v>
      </c>
      <c r="AA5" s="55" t="s">
        <v>150</v>
      </c>
      <c r="AB5" s="54" t="s">
        <v>139</v>
      </c>
      <c r="AC5" s="55" t="s">
        <v>149</v>
      </c>
      <c r="AD5" s="54" t="s">
        <v>151</v>
      </c>
      <c r="AE5" s="55" t="s">
        <v>152</v>
      </c>
      <c r="AF5" s="54" t="s">
        <v>138</v>
      </c>
      <c r="AG5" s="55" t="s">
        <v>151</v>
      </c>
      <c r="AH5" s="56" t="s">
        <v>153</v>
      </c>
      <c r="AI5" s="53" t="s">
        <v>469</v>
      </c>
      <c r="AJ5" s="54" t="s">
        <v>331</v>
      </c>
      <c r="AK5" s="55" t="s">
        <v>332</v>
      </c>
      <c r="AL5" s="54" t="s">
        <v>333</v>
      </c>
      <c r="AM5" s="55" t="s">
        <v>333</v>
      </c>
      <c r="AN5" s="54" t="s">
        <v>137</v>
      </c>
      <c r="AO5" s="55" t="s">
        <v>334</v>
      </c>
      <c r="AP5" s="54" t="s">
        <v>332</v>
      </c>
      <c r="AQ5" s="55" t="s">
        <v>147</v>
      </c>
      <c r="AR5" s="55" t="s">
        <v>147</v>
      </c>
      <c r="AS5" s="55" t="s">
        <v>137</v>
      </c>
      <c r="AT5" s="54" t="s">
        <v>146</v>
      </c>
      <c r="AU5" s="54" t="s">
        <v>153</v>
      </c>
      <c r="AV5" s="54" t="s">
        <v>138</v>
      </c>
      <c r="AW5" s="54" t="s">
        <v>139</v>
      </c>
      <c r="AX5" s="54" t="s">
        <v>141</v>
      </c>
      <c r="AY5" s="55" t="s">
        <v>152</v>
      </c>
      <c r="AZ5" s="54" t="s">
        <v>436</v>
      </c>
      <c r="BA5" s="54" t="s">
        <v>145</v>
      </c>
      <c r="BB5" s="55" t="s">
        <v>144</v>
      </c>
      <c r="BC5" s="53" t="s">
        <v>151</v>
      </c>
      <c r="BD5" s="54" t="s">
        <v>144</v>
      </c>
      <c r="BE5" s="54" t="s">
        <v>331</v>
      </c>
      <c r="BF5" s="54" t="s">
        <v>469</v>
      </c>
      <c r="BG5" s="54" t="s">
        <v>469</v>
      </c>
      <c r="BH5" s="54" t="s">
        <v>151</v>
      </c>
      <c r="BI5" s="55" t="s">
        <v>149</v>
      </c>
      <c r="BJ5" s="54" t="s">
        <v>139</v>
      </c>
      <c r="BK5" s="55" t="s">
        <v>529</v>
      </c>
      <c r="BL5" s="56" t="s">
        <v>534</v>
      </c>
      <c r="BM5" s="177" t="s">
        <v>540</v>
      </c>
      <c r="BN5" s="177" t="s">
        <v>541</v>
      </c>
      <c r="BO5" s="177" t="s">
        <v>542</v>
      </c>
      <c r="BP5" s="177" t="s">
        <v>543</v>
      </c>
      <c r="BQ5" s="177" t="s">
        <v>542</v>
      </c>
      <c r="BR5" s="177" t="s">
        <v>544</v>
      </c>
      <c r="BS5" s="177" t="s">
        <v>545</v>
      </c>
      <c r="BT5" s="177" t="s">
        <v>546</v>
      </c>
      <c r="BU5" s="177" t="s">
        <v>547</v>
      </c>
      <c r="BV5" s="177" t="s">
        <v>547</v>
      </c>
      <c r="BW5" s="177" t="s">
        <v>548</v>
      </c>
      <c r="BX5" s="177" t="s">
        <v>549</v>
      </c>
      <c r="BY5" s="177" t="s">
        <v>550</v>
      </c>
      <c r="BZ5" s="177" t="s">
        <v>138</v>
      </c>
      <c r="CA5" s="177" t="s">
        <v>551</v>
      </c>
      <c r="CB5" s="177" t="s">
        <v>552</v>
      </c>
      <c r="CC5" s="177" t="s">
        <v>529</v>
      </c>
      <c r="CD5" s="177" t="s">
        <v>534</v>
      </c>
      <c r="CE5" s="177" t="s">
        <v>553</v>
      </c>
      <c r="CF5" s="177" t="s">
        <v>553</v>
      </c>
      <c r="CG5" s="177" t="s">
        <v>554</v>
      </c>
      <c r="CH5" s="177" t="s">
        <v>555</v>
      </c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5"/>
    </row>
    <row r="6" spans="1:124" ht="18.75" customHeight="1" x14ac:dyDescent="0.25">
      <c r="B6" s="243"/>
      <c r="C6" s="244"/>
      <c r="D6" s="57" t="s">
        <v>92</v>
      </c>
      <c r="E6" s="59" t="s">
        <v>521</v>
      </c>
      <c r="F6" s="59" t="s">
        <v>521</v>
      </c>
      <c r="G6" s="59" t="s">
        <v>521</v>
      </c>
      <c r="H6" s="59" t="s">
        <v>521</v>
      </c>
      <c r="I6" s="59" t="s">
        <v>521</v>
      </c>
      <c r="J6" s="59" t="s">
        <v>521</v>
      </c>
      <c r="K6" s="59" t="s">
        <v>521</v>
      </c>
      <c r="L6" s="59" t="s">
        <v>521</v>
      </c>
      <c r="M6" s="59" t="s">
        <v>521</v>
      </c>
      <c r="N6" s="59" t="s">
        <v>521</v>
      </c>
      <c r="O6" s="59" t="s">
        <v>521</v>
      </c>
      <c r="P6" s="59" t="s">
        <v>521</v>
      </c>
      <c r="Q6" s="59" t="s">
        <v>521</v>
      </c>
      <c r="R6" s="59" t="s">
        <v>521</v>
      </c>
      <c r="S6" s="59" t="s">
        <v>521</v>
      </c>
      <c r="T6" s="59" t="s">
        <v>521</v>
      </c>
      <c r="U6" s="59" t="s">
        <v>521</v>
      </c>
      <c r="V6" s="59" t="s">
        <v>521</v>
      </c>
      <c r="W6" s="59" t="s">
        <v>521</v>
      </c>
      <c r="X6" s="59" t="s">
        <v>521</v>
      </c>
      <c r="Y6" s="59" t="s">
        <v>521</v>
      </c>
      <c r="Z6" s="59" t="s">
        <v>521</v>
      </c>
      <c r="AA6" s="59" t="s">
        <v>521</v>
      </c>
      <c r="AB6" s="59" t="s">
        <v>521</v>
      </c>
      <c r="AC6" s="59" t="s">
        <v>521</v>
      </c>
      <c r="AD6" s="59" t="s">
        <v>521</v>
      </c>
      <c r="AE6" s="59" t="s">
        <v>521</v>
      </c>
      <c r="AF6" s="59" t="s">
        <v>521</v>
      </c>
      <c r="AG6" s="59" t="s">
        <v>521</v>
      </c>
      <c r="AH6" s="59" t="s">
        <v>521</v>
      </c>
      <c r="AI6" s="59" t="s">
        <v>521</v>
      </c>
      <c r="AJ6" s="59" t="s">
        <v>521</v>
      </c>
      <c r="AK6" s="59" t="s">
        <v>521</v>
      </c>
      <c r="AL6" s="59" t="s">
        <v>521</v>
      </c>
      <c r="AM6" s="59" t="s">
        <v>521</v>
      </c>
      <c r="AN6" s="59" t="s">
        <v>521</v>
      </c>
      <c r="AO6" s="59" t="s">
        <v>521</v>
      </c>
      <c r="AP6" s="59" t="s">
        <v>521</v>
      </c>
      <c r="AQ6" s="59" t="s">
        <v>521</v>
      </c>
      <c r="AR6" s="59" t="s">
        <v>521</v>
      </c>
      <c r="AS6" s="59" t="s">
        <v>521</v>
      </c>
      <c r="AT6" s="59" t="s">
        <v>521</v>
      </c>
      <c r="AU6" s="59" t="s">
        <v>521</v>
      </c>
      <c r="AV6" s="59" t="s">
        <v>521</v>
      </c>
      <c r="AW6" s="59" t="s">
        <v>521</v>
      </c>
      <c r="AX6" s="59" t="s">
        <v>521</v>
      </c>
      <c r="AY6" s="59" t="s">
        <v>521</v>
      </c>
      <c r="AZ6" s="59" t="s">
        <v>521</v>
      </c>
      <c r="BA6" s="59" t="s">
        <v>521</v>
      </c>
      <c r="BB6" s="59" t="s">
        <v>521</v>
      </c>
      <c r="BC6" s="59" t="s">
        <v>521</v>
      </c>
      <c r="BD6" s="59" t="s">
        <v>521</v>
      </c>
      <c r="BE6" s="59" t="s">
        <v>521</v>
      </c>
      <c r="BF6" s="59" t="s">
        <v>521</v>
      </c>
      <c r="BG6" s="59" t="s">
        <v>521</v>
      </c>
      <c r="BH6" s="59" t="s">
        <v>521</v>
      </c>
      <c r="BI6" s="59" t="s">
        <v>521</v>
      </c>
      <c r="BJ6" s="59" t="s">
        <v>521</v>
      </c>
      <c r="BK6" s="59" t="s">
        <v>521</v>
      </c>
      <c r="BL6" s="59" t="s">
        <v>521</v>
      </c>
      <c r="BM6" s="59" t="s">
        <v>521</v>
      </c>
      <c r="BN6" s="59" t="s">
        <v>521</v>
      </c>
      <c r="BO6" s="59" t="s">
        <v>521</v>
      </c>
      <c r="BP6" s="59" t="s">
        <v>521</v>
      </c>
      <c r="BQ6" s="59" t="s">
        <v>521</v>
      </c>
      <c r="BR6" s="59" t="s">
        <v>521</v>
      </c>
      <c r="BS6" s="59" t="s">
        <v>521</v>
      </c>
      <c r="BT6" s="59" t="s">
        <v>521</v>
      </c>
      <c r="BU6" s="59" t="s">
        <v>521</v>
      </c>
      <c r="BV6" s="59" t="s">
        <v>521</v>
      </c>
      <c r="BW6" s="59" t="s">
        <v>521</v>
      </c>
      <c r="BX6" s="59" t="s">
        <v>521</v>
      </c>
      <c r="BY6" s="59" t="s">
        <v>521</v>
      </c>
      <c r="BZ6" s="59" t="s">
        <v>521</v>
      </c>
      <c r="CA6" s="59" t="s">
        <v>521</v>
      </c>
      <c r="CB6" s="59" t="s">
        <v>521</v>
      </c>
      <c r="CC6" s="59" t="s">
        <v>521</v>
      </c>
      <c r="CD6" s="59" t="s">
        <v>521</v>
      </c>
      <c r="CE6" s="59" t="s">
        <v>521</v>
      </c>
      <c r="CF6" s="59" t="s">
        <v>521</v>
      </c>
      <c r="CG6" s="59" t="s">
        <v>521</v>
      </c>
      <c r="CH6" s="59" t="s">
        <v>521</v>
      </c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</row>
    <row r="7" spans="1:124" ht="18.75" customHeight="1" x14ac:dyDescent="0.25">
      <c r="B7" s="243"/>
      <c r="C7" s="244"/>
      <c r="D7" s="57" t="s">
        <v>93</v>
      </c>
      <c r="E7" s="58" t="s">
        <v>154</v>
      </c>
      <c r="F7" s="59" t="s">
        <v>154</v>
      </c>
      <c r="G7" s="60" t="s">
        <v>154</v>
      </c>
      <c r="H7" s="59" t="s">
        <v>154</v>
      </c>
      <c r="I7" s="60" t="s">
        <v>154</v>
      </c>
      <c r="J7" s="59" t="s">
        <v>154</v>
      </c>
      <c r="K7" s="60" t="s">
        <v>154</v>
      </c>
      <c r="L7" s="59" t="s">
        <v>154</v>
      </c>
      <c r="M7" s="60" t="s">
        <v>154</v>
      </c>
      <c r="N7" s="59" t="s">
        <v>154</v>
      </c>
      <c r="O7" s="60" t="s">
        <v>154</v>
      </c>
      <c r="P7" s="59" t="s">
        <v>154</v>
      </c>
      <c r="Q7" s="60" t="s">
        <v>154</v>
      </c>
      <c r="R7" s="59" t="s">
        <v>154</v>
      </c>
      <c r="S7" s="60" t="s">
        <v>154</v>
      </c>
      <c r="T7" s="59" t="s">
        <v>154</v>
      </c>
      <c r="U7" s="60" t="s">
        <v>154</v>
      </c>
      <c r="V7" s="59" t="s">
        <v>154</v>
      </c>
      <c r="W7" s="60" t="s">
        <v>154</v>
      </c>
      <c r="X7" s="58" t="s">
        <v>154</v>
      </c>
      <c r="Y7" s="60" t="s">
        <v>155</v>
      </c>
      <c r="Z7" s="59" t="s">
        <v>155</v>
      </c>
      <c r="AA7" s="60" t="s">
        <v>155</v>
      </c>
      <c r="AB7" s="59" t="s">
        <v>156</v>
      </c>
      <c r="AC7" s="60" t="s">
        <v>156</v>
      </c>
      <c r="AD7" s="59" t="s">
        <v>156</v>
      </c>
      <c r="AE7" s="60" t="s">
        <v>156</v>
      </c>
      <c r="AF7" s="59" t="s">
        <v>156</v>
      </c>
      <c r="AG7" s="60" t="s">
        <v>156</v>
      </c>
      <c r="AH7" s="58" t="s">
        <v>156</v>
      </c>
      <c r="AI7" s="58" t="s">
        <v>156</v>
      </c>
      <c r="AJ7" s="59" t="s">
        <v>156</v>
      </c>
      <c r="AK7" s="60" t="s">
        <v>155</v>
      </c>
      <c r="AL7" s="59" t="s">
        <v>156</v>
      </c>
      <c r="AM7" s="60" t="s">
        <v>156</v>
      </c>
      <c r="AN7" s="59" t="s">
        <v>156</v>
      </c>
      <c r="AO7" s="60" t="s">
        <v>156</v>
      </c>
      <c r="AP7" s="59" t="s">
        <v>156</v>
      </c>
      <c r="AQ7" s="60" t="s">
        <v>154</v>
      </c>
      <c r="AR7" s="60" t="s">
        <v>154</v>
      </c>
      <c r="AS7" s="60" t="s">
        <v>154</v>
      </c>
      <c r="AT7" s="60" t="s">
        <v>154</v>
      </c>
      <c r="AU7" s="60" t="s">
        <v>154</v>
      </c>
      <c r="AV7" s="60" t="s">
        <v>154</v>
      </c>
      <c r="AW7" s="60" t="s">
        <v>154</v>
      </c>
      <c r="AX7" s="60" t="s">
        <v>154</v>
      </c>
      <c r="AY7" s="60" t="s">
        <v>154</v>
      </c>
      <c r="AZ7" s="60" t="s">
        <v>154</v>
      </c>
      <c r="BA7" s="60" t="s">
        <v>154</v>
      </c>
      <c r="BB7" s="60" t="s">
        <v>154</v>
      </c>
      <c r="BC7" s="60" t="s">
        <v>154</v>
      </c>
      <c r="BD7" s="60" t="s">
        <v>154</v>
      </c>
      <c r="BE7" s="60" t="s">
        <v>154</v>
      </c>
      <c r="BF7" s="60" t="s">
        <v>154</v>
      </c>
      <c r="BG7" s="60" t="s">
        <v>154</v>
      </c>
      <c r="BH7" s="60" t="s">
        <v>154</v>
      </c>
      <c r="BI7" s="60" t="s">
        <v>154</v>
      </c>
      <c r="BJ7" s="59" t="s">
        <v>154</v>
      </c>
      <c r="BK7" s="59" t="s">
        <v>154</v>
      </c>
      <c r="BL7" s="59" t="s">
        <v>154</v>
      </c>
      <c r="BM7" s="59" t="s">
        <v>154</v>
      </c>
      <c r="BN7" s="59" t="s">
        <v>154</v>
      </c>
      <c r="BO7" s="59" t="s">
        <v>154</v>
      </c>
      <c r="BP7" s="59" t="s">
        <v>154</v>
      </c>
      <c r="BQ7" s="59" t="s">
        <v>154</v>
      </c>
      <c r="BR7" s="59" t="s">
        <v>154</v>
      </c>
      <c r="BS7" s="59" t="s">
        <v>154</v>
      </c>
      <c r="BT7" s="59" t="s">
        <v>154</v>
      </c>
      <c r="BU7" s="59" t="s">
        <v>154</v>
      </c>
      <c r="BV7" s="59" t="s">
        <v>154</v>
      </c>
      <c r="BW7" s="59" t="s">
        <v>154</v>
      </c>
      <c r="BX7" s="59" t="s">
        <v>154</v>
      </c>
      <c r="BY7" s="59" t="s">
        <v>154</v>
      </c>
      <c r="BZ7" s="59" t="s">
        <v>154</v>
      </c>
      <c r="CA7" s="59" t="s">
        <v>154</v>
      </c>
      <c r="CB7" s="59" t="s">
        <v>154</v>
      </c>
      <c r="CC7" s="59" t="s">
        <v>154</v>
      </c>
      <c r="CD7" s="59" t="s">
        <v>154</v>
      </c>
      <c r="CE7" s="59" t="s">
        <v>154</v>
      </c>
      <c r="CF7" s="59" t="s">
        <v>154</v>
      </c>
      <c r="CG7" s="59" t="s">
        <v>154</v>
      </c>
      <c r="CH7" s="59" t="s">
        <v>154</v>
      </c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</row>
    <row r="8" spans="1:124" ht="18" customHeight="1" x14ac:dyDescent="0.25">
      <c r="B8" s="243"/>
      <c r="C8" s="244"/>
      <c r="D8" s="57" t="s">
        <v>16</v>
      </c>
      <c r="E8" s="58" t="s">
        <v>157</v>
      </c>
      <c r="F8" s="59" t="s">
        <v>158</v>
      </c>
      <c r="G8" s="60" t="s">
        <v>157</v>
      </c>
      <c r="H8" s="59" t="s">
        <v>157</v>
      </c>
      <c r="I8" s="60" t="s">
        <v>157</v>
      </c>
      <c r="J8" s="59" t="s">
        <v>157</v>
      </c>
      <c r="K8" s="60" t="s">
        <v>157</v>
      </c>
      <c r="L8" s="59" t="s">
        <v>157</v>
      </c>
      <c r="M8" s="60" t="s">
        <v>158</v>
      </c>
      <c r="N8" s="59" t="s">
        <v>158</v>
      </c>
      <c r="O8" s="60" t="s">
        <v>158</v>
      </c>
      <c r="P8" s="59" t="s">
        <v>158</v>
      </c>
      <c r="Q8" s="60" t="s">
        <v>158</v>
      </c>
      <c r="R8" s="59" t="s">
        <v>157</v>
      </c>
      <c r="S8" s="60" t="s">
        <v>159</v>
      </c>
      <c r="T8" s="59" t="s">
        <v>159</v>
      </c>
      <c r="U8" s="60" t="s">
        <v>159</v>
      </c>
      <c r="V8" s="59" t="s">
        <v>157</v>
      </c>
      <c r="W8" s="60" t="s">
        <v>158</v>
      </c>
      <c r="X8" s="58" t="s">
        <v>159</v>
      </c>
      <c r="Y8" s="60" t="s">
        <v>160</v>
      </c>
      <c r="Z8" s="59" t="s">
        <v>159</v>
      </c>
      <c r="AA8" s="60" t="s">
        <v>158</v>
      </c>
      <c r="AB8" s="59" t="s">
        <v>158</v>
      </c>
      <c r="AC8" s="60" t="s">
        <v>159</v>
      </c>
      <c r="AD8" s="59" t="s">
        <v>159</v>
      </c>
      <c r="AE8" s="60" t="s">
        <v>157</v>
      </c>
      <c r="AF8" s="59" t="s">
        <v>157</v>
      </c>
      <c r="AG8" s="60" t="s">
        <v>159</v>
      </c>
      <c r="AH8" s="59" t="s">
        <v>157</v>
      </c>
      <c r="AI8" s="58" t="s">
        <v>335</v>
      </c>
      <c r="AJ8" s="59" t="s">
        <v>336</v>
      </c>
      <c r="AK8" s="60" t="s">
        <v>335</v>
      </c>
      <c r="AL8" s="59" t="s">
        <v>336</v>
      </c>
      <c r="AM8" s="60" t="s">
        <v>418</v>
      </c>
      <c r="AN8" s="59" t="s">
        <v>336</v>
      </c>
      <c r="AO8" s="60" t="s">
        <v>335</v>
      </c>
      <c r="AP8" s="59" t="s">
        <v>336</v>
      </c>
      <c r="AQ8" s="60" t="s">
        <v>335</v>
      </c>
      <c r="AR8" s="60" t="s">
        <v>335</v>
      </c>
      <c r="AS8" s="60" t="s">
        <v>336</v>
      </c>
      <c r="AT8" s="60" t="s">
        <v>418</v>
      </c>
      <c r="AU8" s="60" t="s">
        <v>335</v>
      </c>
      <c r="AV8" s="60" t="s">
        <v>335</v>
      </c>
      <c r="AW8" s="60" t="s">
        <v>335</v>
      </c>
      <c r="AX8" s="60" t="s">
        <v>336</v>
      </c>
      <c r="AY8" s="60" t="s">
        <v>335</v>
      </c>
      <c r="AZ8" s="60" t="s">
        <v>336</v>
      </c>
      <c r="BA8" s="60" t="s">
        <v>418</v>
      </c>
      <c r="BB8" s="60" t="s">
        <v>335</v>
      </c>
      <c r="BC8" s="60" t="s">
        <v>335</v>
      </c>
      <c r="BD8" s="60" t="s">
        <v>335</v>
      </c>
      <c r="BE8" s="60" t="s">
        <v>336</v>
      </c>
      <c r="BF8" s="59" t="s">
        <v>335</v>
      </c>
      <c r="BG8" s="59" t="s">
        <v>335</v>
      </c>
      <c r="BH8" s="59" t="s">
        <v>335</v>
      </c>
      <c r="BI8" s="59" t="s">
        <v>335</v>
      </c>
      <c r="BJ8" s="59" t="s">
        <v>335</v>
      </c>
      <c r="BK8" s="60" t="s">
        <v>336</v>
      </c>
      <c r="BL8" s="58" t="s">
        <v>335</v>
      </c>
      <c r="BM8" s="178" t="s">
        <v>480</v>
      </c>
      <c r="BN8" s="178" t="s">
        <v>480</v>
      </c>
      <c r="BO8" s="178" t="s">
        <v>409</v>
      </c>
      <c r="BP8" s="178" t="s">
        <v>409</v>
      </c>
      <c r="BQ8" s="178" t="s">
        <v>306</v>
      </c>
      <c r="BR8" s="178" t="s">
        <v>306</v>
      </c>
      <c r="BS8" s="178" t="s">
        <v>306</v>
      </c>
      <c r="BT8" s="178" t="s">
        <v>571</v>
      </c>
      <c r="BU8" s="178" t="s">
        <v>264</v>
      </c>
      <c r="BV8" s="178" t="s">
        <v>480</v>
      </c>
      <c r="BW8" s="178" t="s">
        <v>264</v>
      </c>
      <c r="BX8" s="178" t="s">
        <v>264</v>
      </c>
      <c r="BY8" s="178" t="s">
        <v>409</v>
      </c>
      <c r="BZ8" s="178" t="s">
        <v>409</v>
      </c>
      <c r="CA8" s="178" t="s">
        <v>306</v>
      </c>
      <c r="CB8" s="178" t="s">
        <v>409</v>
      </c>
      <c r="CC8" s="178" t="s">
        <v>158</v>
      </c>
      <c r="CD8" s="178" t="s">
        <v>335</v>
      </c>
      <c r="CE8" s="178" t="s">
        <v>571</v>
      </c>
      <c r="CF8" s="178" t="s">
        <v>571</v>
      </c>
      <c r="CG8" s="178" t="s">
        <v>571</v>
      </c>
      <c r="CH8" s="178" t="s">
        <v>571</v>
      </c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</row>
    <row r="9" spans="1:124" s="167" customFormat="1" ht="18" customHeight="1" x14ac:dyDescent="0.25">
      <c r="B9" s="243"/>
      <c r="C9" s="244"/>
      <c r="D9" s="163" t="s">
        <v>113</v>
      </c>
      <c r="E9" s="164">
        <v>9183779127</v>
      </c>
      <c r="F9" s="165">
        <v>9189992610</v>
      </c>
      <c r="G9" s="166">
        <v>9183779127</v>
      </c>
      <c r="H9" s="165">
        <v>9183779127</v>
      </c>
      <c r="I9" s="166">
        <v>9183779127</v>
      </c>
      <c r="J9" s="165">
        <v>9183779127</v>
      </c>
      <c r="K9" s="166">
        <v>9183779127</v>
      </c>
      <c r="L9" s="165">
        <v>9183779127</v>
      </c>
      <c r="M9" s="166">
        <v>9189992610</v>
      </c>
      <c r="N9" s="165">
        <v>9189992610</v>
      </c>
      <c r="O9" s="166">
        <v>9189992610</v>
      </c>
      <c r="P9" s="165">
        <v>91899992610</v>
      </c>
      <c r="Q9" s="166">
        <v>9189992610</v>
      </c>
      <c r="R9" s="165">
        <v>9183779127</v>
      </c>
      <c r="S9" s="166">
        <v>9388784463</v>
      </c>
      <c r="T9" s="165">
        <v>9388784463</v>
      </c>
      <c r="U9" s="166">
        <v>9388784463</v>
      </c>
      <c r="V9" s="165">
        <v>9183779127</v>
      </c>
      <c r="W9" s="166">
        <v>9189992610</v>
      </c>
      <c r="X9" s="164">
        <v>9388784463</v>
      </c>
      <c r="Y9" s="166">
        <v>9388784463</v>
      </c>
      <c r="Z9" s="165">
        <v>9388784463</v>
      </c>
      <c r="AA9" s="166">
        <v>9189992610</v>
      </c>
      <c r="AB9" s="165">
        <v>9189992610</v>
      </c>
      <c r="AC9" s="166">
        <v>9388784463</v>
      </c>
      <c r="AD9" s="165">
        <v>9388784463</v>
      </c>
      <c r="AE9" s="166"/>
      <c r="AF9" s="165">
        <v>9183779127</v>
      </c>
      <c r="AG9" s="166">
        <v>9388784463</v>
      </c>
      <c r="AH9" s="164">
        <v>9186480091</v>
      </c>
      <c r="AI9" s="164">
        <v>9186480091</v>
      </c>
      <c r="AJ9" s="165">
        <v>9189992610</v>
      </c>
      <c r="AK9" s="166">
        <v>9353938558</v>
      </c>
      <c r="AL9" s="165">
        <v>9189992610</v>
      </c>
      <c r="AM9" s="166">
        <v>9353938558</v>
      </c>
      <c r="AN9" s="165">
        <v>9189992610</v>
      </c>
      <c r="AO9" s="166">
        <v>9388784463</v>
      </c>
      <c r="AP9" s="165">
        <v>9189992610</v>
      </c>
      <c r="AQ9" s="166">
        <v>9186480091</v>
      </c>
      <c r="AR9" s="165">
        <v>9186480091</v>
      </c>
      <c r="AS9" s="166">
        <v>9189992610</v>
      </c>
      <c r="AT9" s="166">
        <v>9388784463</v>
      </c>
      <c r="AU9" s="165">
        <v>9186480091</v>
      </c>
      <c r="AV9" s="165">
        <v>9186480091</v>
      </c>
      <c r="AW9" s="165">
        <v>9186480091</v>
      </c>
      <c r="AX9" s="166">
        <v>9189992610</v>
      </c>
      <c r="AY9" s="166"/>
      <c r="AZ9" s="166">
        <v>9189992610</v>
      </c>
      <c r="BA9" s="166">
        <v>9388784463</v>
      </c>
      <c r="BB9" s="166"/>
      <c r="BC9" s="166"/>
      <c r="BD9" s="165"/>
      <c r="BE9" s="166"/>
      <c r="BF9" s="165"/>
      <c r="BG9" s="166"/>
      <c r="BH9" s="165"/>
      <c r="BI9" s="166"/>
      <c r="BJ9" s="165"/>
      <c r="BK9" s="166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</row>
    <row r="10" spans="1:124" ht="18" customHeight="1" x14ac:dyDescent="0.25">
      <c r="B10" s="243"/>
      <c r="C10" s="244"/>
      <c r="D10" s="61" t="s">
        <v>15</v>
      </c>
      <c r="E10" s="62" t="s">
        <v>161</v>
      </c>
      <c r="F10" s="63" t="s">
        <v>162</v>
      </c>
      <c r="G10" s="64" t="s">
        <v>163</v>
      </c>
      <c r="H10" s="63" t="s">
        <v>164</v>
      </c>
      <c r="I10" s="64" t="s">
        <v>165</v>
      </c>
      <c r="J10" s="63" t="s">
        <v>166</v>
      </c>
      <c r="K10" s="64" t="s">
        <v>167</v>
      </c>
      <c r="L10" s="63" t="s">
        <v>168</v>
      </c>
      <c r="M10" s="64" t="s">
        <v>169</v>
      </c>
      <c r="N10" s="63" t="s">
        <v>170</v>
      </c>
      <c r="O10" s="64" t="s">
        <v>171</v>
      </c>
      <c r="P10" s="63" t="s">
        <v>172</v>
      </c>
      <c r="Q10" s="64" t="s">
        <v>173</v>
      </c>
      <c r="R10" s="63" t="s">
        <v>174</v>
      </c>
      <c r="S10" s="64" t="s">
        <v>175</v>
      </c>
      <c r="T10" s="63" t="s">
        <v>176</v>
      </c>
      <c r="U10" s="64" t="s">
        <v>177</v>
      </c>
      <c r="V10" s="63" t="s">
        <v>178</v>
      </c>
      <c r="W10" s="64" t="s">
        <v>179</v>
      </c>
      <c r="X10" s="62" t="s">
        <v>180</v>
      </c>
      <c r="Y10" s="64" t="s">
        <v>181</v>
      </c>
      <c r="Z10" s="63" t="s">
        <v>182</v>
      </c>
      <c r="AA10" s="64" t="s">
        <v>183</v>
      </c>
      <c r="AB10" s="63" t="s">
        <v>184</v>
      </c>
      <c r="AC10" s="64" t="s">
        <v>185</v>
      </c>
      <c r="AD10" s="63" t="s">
        <v>186</v>
      </c>
      <c r="AE10" s="64" t="s">
        <v>187</v>
      </c>
      <c r="AF10" s="63" t="s">
        <v>188</v>
      </c>
      <c r="AG10" s="64" t="s">
        <v>189</v>
      </c>
      <c r="AH10" s="62" t="s">
        <v>190</v>
      </c>
      <c r="AI10" s="62" t="s">
        <v>337</v>
      </c>
      <c r="AJ10" s="63" t="s">
        <v>338</v>
      </c>
      <c r="AK10" s="64" t="s">
        <v>339</v>
      </c>
      <c r="AL10" s="63" t="s">
        <v>340</v>
      </c>
      <c r="AM10" s="64" t="s">
        <v>341</v>
      </c>
      <c r="AN10" s="63" t="s">
        <v>342</v>
      </c>
      <c r="AO10" s="64" t="s">
        <v>343</v>
      </c>
      <c r="AP10" s="63" t="s">
        <v>344</v>
      </c>
      <c r="AQ10" s="64" t="s">
        <v>378</v>
      </c>
      <c r="AR10" s="63" t="s">
        <v>381</v>
      </c>
      <c r="AS10" s="64" t="s">
        <v>386</v>
      </c>
      <c r="AT10" s="63" t="s">
        <v>397</v>
      </c>
      <c r="AU10" s="64" t="s">
        <v>402</v>
      </c>
      <c r="AV10" s="63" t="s">
        <v>407</v>
      </c>
      <c r="AW10" s="64" t="s">
        <v>414</v>
      </c>
      <c r="AX10" s="63" t="s">
        <v>425</v>
      </c>
      <c r="AY10" s="64" t="s">
        <v>431</v>
      </c>
      <c r="AZ10" s="63" t="s">
        <v>437</v>
      </c>
      <c r="BA10" s="63" t="s">
        <v>441</v>
      </c>
      <c r="BB10" s="62" t="s">
        <v>452</v>
      </c>
      <c r="BC10" s="64" t="s">
        <v>454</v>
      </c>
      <c r="BD10" s="63" t="s">
        <v>461</v>
      </c>
      <c r="BE10" s="64" t="s">
        <v>466</v>
      </c>
      <c r="BF10" s="63" t="s">
        <v>470</v>
      </c>
      <c r="BG10" s="64" t="s">
        <v>476</v>
      </c>
      <c r="BH10" s="63" t="s">
        <v>485</v>
      </c>
      <c r="BI10" s="64" t="s">
        <v>489</v>
      </c>
      <c r="BJ10" s="63" t="s">
        <v>522</v>
      </c>
      <c r="BK10" s="64" t="s">
        <v>530</v>
      </c>
      <c r="BL10" s="62" t="s">
        <v>163</v>
      </c>
      <c r="BM10" s="177" t="s">
        <v>556</v>
      </c>
      <c r="BN10" s="177" t="s">
        <v>557</v>
      </c>
      <c r="BO10" s="177" t="s">
        <v>558</v>
      </c>
      <c r="BP10" s="177" t="s">
        <v>559</v>
      </c>
      <c r="BQ10" s="177" t="s">
        <v>560</v>
      </c>
      <c r="BR10" s="177" t="s">
        <v>530</v>
      </c>
      <c r="BS10" s="177" t="s">
        <v>476</v>
      </c>
      <c r="BT10" s="177" t="s">
        <v>454</v>
      </c>
      <c r="BU10" s="177" t="s">
        <v>561</v>
      </c>
      <c r="BV10" s="177" t="s">
        <v>562</v>
      </c>
      <c r="BW10" s="177" t="s">
        <v>563</v>
      </c>
      <c r="BX10" s="177" t="s">
        <v>564</v>
      </c>
      <c r="BY10" s="177" t="s">
        <v>565</v>
      </c>
      <c r="BZ10" s="177" t="s">
        <v>566</v>
      </c>
      <c r="CA10" s="177" t="s">
        <v>454</v>
      </c>
      <c r="CB10" s="177" t="s">
        <v>185</v>
      </c>
      <c r="CC10" s="177" t="s">
        <v>567</v>
      </c>
      <c r="CD10" s="177" t="s">
        <v>164</v>
      </c>
      <c r="CE10" s="177" t="s">
        <v>181</v>
      </c>
      <c r="CF10" s="177" t="s">
        <v>568</v>
      </c>
      <c r="CG10" s="177" t="s">
        <v>569</v>
      </c>
      <c r="CH10" s="177" t="s">
        <v>570</v>
      </c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</row>
    <row r="11" spans="1:124" ht="18" customHeight="1" x14ac:dyDescent="0.25">
      <c r="B11" s="243"/>
      <c r="C11" s="244"/>
      <c r="D11" s="57" t="s">
        <v>33</v>
      </c>
      <c r="E11" s="65" t="s">
        <v>390</v>
      </c>
      <c r="F11" s="59" t="s">
        <v>506</v>
      </c>
      <c r="G11" s="60" t="s">
        <v>374</v>
      </c>
      <c r="H11" s="59" t="s">
        <v>506</v>
      </c>
      <c r="I11" s="60" t="s">
        <v>506</v>
      </c>
      <c r="J11" s="59" t="s">
        <v>191</v>
      </c>
      <c r="K11" s="60" t="s">
        <v>191</v>
      </c>
      <c r="L11" s="59" t="s">
        <v>191</v>
      </c>
      <c r="M11" s="60" t="s">
        <v>191</v>
      </c>
      <c r="N11" s="59" t="s">
        <v>191</v>
      </c>
      <c r="O11" s="60" t="s">
        <v>374</v>
      </c>
      <c r="P11" s="59" t="s">
        <v>191</v>
      </c>
      <c r="Q11" s="60" t="s">
        <v>191</v>
      </c>
      <c r="R11" s="59" t="s">
        <v>191</v>
      </c>
      <c r="S11" s="60" t="s">
        <v>191</v>
      </c>
      <c r="T11" s="59" t="s">
        <v>191</v>
      </c>
      <c r="U11" s="60" t="s">
        <v>191</v>
      </c>
      <c r="V11" s="59" t="s">
        <v>191</v>
      </c>
      <c r="W11" s="60" t="s">
        <v>191</v>
      </c>
      <c r="X11" s="58" t="s">
        <v>191</v>
      </c>
      <c r="Y11" s="60" t="s">
        <v>191</v>
      </c>
      <c r="Z11" s="59" t="s">
        <v>191</v>
      </c>
      <c r="AA11" s="60" t="s">
        <v>191</v>
      </c>
      <c r="AB11" s="59" t="s">
        <v>191</v>
      </c>
      <c r="AC11" s="60" t="s">
        <v>191</v>
      </c>
      <c r="AD11" s="59" t="s">
        <v>191</v>
      </c>
      <c r="AE11" s="60" t="s">
        <v>451</v>
      </c>
      <c r="AF11" s="59" t="s">
        <v>191</v>
      </c>
      <c r="AG11" s="60" t="s">
        <v>191</v>
      </c>
      <c r="AH11" s="58" t="s">
        <v>459</v>
      </c>
      <c r="AI11" s="65" t="s">
        <v>192</v>
      </c>
      <c r="AJ11" s="59" t="s">
        <v>191</v>
      </c>
      <c r="AK11" s="60" t="s">
        <v>191</v>
      </c>
      <c r="AL11" s="59" t="s">
        <v>191</v>
      </c>
      <c r="AM11" s="60" t="s">
        <v>191</v>
      </c>
      <c r="AN11" s="59" t="s">
        <v>191</v>
      </c>
      <c r="AO11" s="60" t="s">
        <v>191</v>
      </c>
      <c r="AP11" s="59" t="s">
        <v>451</v>
      </c>
      <c r="AQ11" s="60" t="s">
        <v>483</v>
      </c>
      <c r="AR11" s="59" t="s">
        <v>191</v>
      </c>
      <c r="AS11" s="60" t="s">
        <v>191</v>
      </c>
      <c r="AT11" s="59" t="s">
        <v>191</v>
      </c>
      <c r="AU11" s="60" t="s">
        <v>459</v>
      </c>
      <c r="AV11" s="59" t="s">
        <v>191</v>
      </c>
      <c r="AW11" s="59" t="s">
        <v>191</v>
      </c>
      <c r="AX11" s="59" t="s">
        <v>376</v>
      </c>
      <c r="AY11" s="60" t="s">
        <v>192</v>
      </c>
      <c r="AZ11" s="59" t="s">
        <v>483</v>
      </c>
      <c r="BA11" s="60" t="s">
        <v>483</v>
      </c>
      <c r="BB11" s="58" t="s">
        <v>483</v>
      </c>
      <c r="BC11" s="60" t="s">
        <v>192</v>
      </c>
      <c r="BD11" s="59" t="s">
        <v>192</v>
      </c>
      <c r="BE11" s="60" t="s">
        <v>192</v>
      </c>
      <c r="BF11" s="59" t="s">
        <v>192</v>
      </c>
      <c r="BG11" s="60" t="s">
        <v>192</v>
      </c>
      <c r="BH11" s="59" t="s">
        <v>453</v>
      </c>
      <c r="BI11" s="60" t="s">
        <v>192</v>
      </c>
      <c r="BJ11" s="59" t="s">
        <v>523</v>
      </c>
      <c r="BK11" s="60" t="s">
        <v>453</v>
      </c>
      <c r="BL11" s="58" t="s">
        <v>453</v>
      </c>
      <c r="BM11" s="178" t="s">
        <v>523</v>
      </c>
      <c r="BN11" s="178" t="s">
        <v>523</v>
      </c>
      <c r="BO11" s="178" t="s">
        <v>523</v>
      </c>
      <c r="BP11" s="178" t="s">
        <v>523</v>
      </c>
      <c r="BQ11" s="178" t="s">
        <v>523</v>
      </c>
      <c r="BR11" s="178" t="s">
        <v>523</v>
      </c>
      <c r="BS11" s="178" t="s">
        <v>523</v>
      </c>
      <c r="BT11" s="178" t="s">
        <v>523</v>
      </c>
      <c r="BU11" s="178" t="s">
        <v>523</v>
      </c>
      <c r="BV11" s="178" t="s">
        <v>523</v>
      </c>
      <c r="BW11" s="178" t="s">
        <v>523</v>
      </c>
      <c r="BX11" s="178" t="s">
        <v>523</v>
      </c>
      <c r="BY11" s="178" t="s">
        <v>523</v>
      </c>
      <c r="BZ11" s="178" t="s">
        <v>523</v>
      </c>
      <c r="CA11" s="178" t="s">
        <v>523</v>
      </c>
      <c r="CB11" s="178" t="s">
        <v>523</v>
      </c>
      <c r="CC11" s="178" t="s">
        <v>453</v>
      </c>
      <c r="CD11" s="178" t="s">
        <v>453</v>
      </c>
      <c r="CE11" s="178" t="s">
        <v>523</v>
      </c>
      <c r="CF11" s="178" t="s">
        <v>523</v>
      </c>
      <c r="CG11" s="178" t="s">
        <v>523</v>
      </c>
      <c r="CH11" s="178" t="s">
        <v>523</v>
      </c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</row>
    <row r="12" spans="1:124" ht="21" customHeight="1" thickBot="1" x14ac:dyDescent="0.3">
      <c r="A12" s="47">
        <v>0</v>
      </c>
      <c r="B12" s="245"/>
      <c r="C12" s="246"/>
      <c r="D12" s="66" t="s">
        <v>34</v>
      </c>
      <c r="E12" s="67">
        <v>1</v>
      </c>
      <c r="F12" s="68">
        <f>E12+1</f>
        <v>2</v>
      </c>
      <c r="G12" s="69">
        <f t="shared" ref="G12:X12" si="0">F12+1</f>
        <v>3</v>
      </c>
      <c r="H12" s="68">
        <f t="shared" si="0"/>
        <v>4</v>
      </c>
      <c r="I12" s="69">
        <f t="shared" si="0"/>
        <v>5</v>
      </c>
      <c r="J12" s="68">
        <f t="shared" si="0"/>
        <v>6</v>
      </c>
      <c r="K12" s="69">
        <f t="shared" si="0"/>
        <v>7</v>
      </c>
      <c r="L12" s="68">
        <f t="shared" si="0"/>
        <v>8</v>
      </c>
      <c r="M12" s="69">
        <f t="shared" si="0"/>
        <v>9</v>
      </c>
      <c r="N12" s="68">
        <f t="shared" si="0"/>
        <v>10</v>
      </c>
      <c r="O12" s="69">
        <f t="shared" si="0"/>
        <v>11</v>
      </c>
      <c r="P12" s="68">
        <f t="shared" si="0"/>
        <v>12</v>
      </c>
      <c r="Q12" s="69">
        <f t="shared" si="0"/>
        <v>13</v>
      </c>
      <c r="R12" s="68">
        <f t="shared" si="0"/>
        <v>14</v>
      </c>
      <c r="S12" s="69">
        <f t="shared" si="0"/>
        <v>15</v>
      </c>
      <c r="T12" s="68">
        <f t="shared" si="0"/>
        <v>16</v>
      </c>
      <c r="U12" s="69">
        <f t="shared" si="0"/>
        <v>17</v>
      </c>
      <c r="V12" s="68">
        <f t="shared" si="0"/>
        <v>18</v>
      </c>
      <c r="W12" s="69">
        <f t="shared" si="0"/>
        <v>19</v>
      </c>
      <c r="X12" s="67">
        <f t="shared" si="0"/>
        <v>20</v>
      </c>
      <c r="Y12" s="69">
        <f t="shared" ref="Y12" si="1">X12+1</f>
        <v>21</v>
      </c>
      <c r="Z12" s="68">
        <f t="shared" ref="Z12" si="2">Y12+1</f>
        <v>22</v>
      </c>
      <c r="AA12" s="69">
        <f t="shared" ref="AA12" si="3">Z12+1</f>
        <v>23</v>
      </c>
      <c r="AB12" s="68">
        <f t="shared" ref="AB12" si="4">AA12+1</f>
        <v>24</v>
      </c>
      <c r="AC12" s="69">
        <f t="shared" ref="AC12" si="5">AB12+1</f>
        <v>25</v>
      </c>
      <c r="AD12" s="68">
        <f t="shared" ref="AD12" si="6">AC12+1</f>
        <v>26</v>
      </c>
      <c r="AE12" s="69">
        <f t="shared" ref="AE12" si="7">AD12+1</f>
        <v>27</v>
      </c>
      <c r="AF12" s="68">
        <f t="shared" ref="AF12" si="8">AE12+1</f>
        <v>28</v>
      </c>
      <c r="AG12" s="69">
        <f t="shared" ref="AG12" si="9">AF12+1</f>
        <v>29</v>
      </c>
      <c r="AH12" s="67">
        <f t="shared" ref="AH12" si="10">AG12+1</f>
        <v>30</v>
      </c>
      <c r="AI12" s="67">
        <f t="shared" ref="AI12" si="11">AH12+1</f>
        <v>31</v>
      </c>
      <c r="AJ12" s="67">
        <f t="shared" ref="AJ12" si="12">AI12+1</f>
        <v>32</v>
      </c>
      <c r="AK12" s="67">
        <f t="shared" ref="AK12" si="13">AJ12+1</f>
        <v>33</v>
      </c>
      <c r="AL12" s="67">
        <f t="shared" ref="AL12" si="14">AK12+1</f>
        <v>34</v>
      </c>
      <c r="AM12" s="67">
        <f t="shared" ref="AM12" si="15">AL12+1</f>
        <v>35</v>
      </c>
      <c r="AN12" s="67">
        <f t="shared" ref="AN12" si="16">AM12+1</f>
        <v>36</v>
      </c>
      <c r="AO12" s="67">
        <f t="shared" ref="AO12" si="17">AN12+1</f>
        <v>37</v>
      </c>
      <c r="AP12" s="67">
        <f t="shared" ref="AP12" si="18">AO12+1</f>
        <v>38</v>
      </c>
      <c r="AQ12" s="67">
        <f t="shared" ref="AQ12" si="19">AP12+1</f>
        <v>39</v>
      </c>
      <c r="AR12" s="67">
        <f t="shared" ref="AR12" si="20">AQ12+1</f>
        <v>40</v>
      </c>
      <c r="AS12" s="67">
        <f t="shared" ref="AS12" si="21">AR12+1</f>
        <v>41</v>
      </c>
      <c r="AT12" s="67">
        <f t="shared" ref="AT12" si="22">AS12+1</f>
        <v>42</v>
      </c>
      <c r="AU12" s="67">
        <f t="shared" ref="AU12" si="23">AT12+1</f>
        <v>43</v>
      </c>
      <c r="AV12" s="67">
        <f t="shared" ref="AV12" si="24">AU12+1</f>
        <v>44</v>
      </c>
      <c r="AW12" s="67">
        <f t="shared" ref="AW12" si="25">AV12+1</f>
        <v>45</v>
      </c>
      <c r="AX12" s="67">
        <f t="shared" ref="AX12" si="26">AW12+1</f>
        <v>46</v>
      </c>
      <c r="AY12" s="67">
        <f t="shared" ref="AY12" si="27">AX12+1</f>
        <v>47</v>
      </c>
      <c r="AZ12" s="67">
        <f t="shared" ref="AZ12" si="28">AY12+1</f>
        <v>48</v>
      </c>
      <c r="BA12" s="67">
        <f t="shared" ref="BA12" si="29">AZ12+1</f>
        <v>49</v>
      </c>
      <c r="BB12" s="67">
        <f t="shared" ref="BB12" si="30">BA12+1</f>
        <v>50</v>
      </c>
      <c r="BC12" s="67">
        <f t="shared" ref="BC12" si="31">BB12+1</f>
        <v>51</v>
      </c>
      <c r="BD12" s="67">
        <f t="shared" ref="BD12" si="32">BC12+1</f>
        <v>52</v>
      </c>
      <c r="BE12" s="67">
        <f t="shared" ref="BE12" si="33">BD12+1</f>
        <v>53</v>
      </c>
      <c r="BF12" s="67">
        <f t="shared" ref="BF12" si="34">BE12+1</f>
        <v>54</v>
      </c>
      <c r="BG12" s="67">
        <f t="shared" ref="BG12" si="35">BF12+1</f>
        <v>55</v>
      </c>
      <c r="BH12" s="67">
        <f t="shared" ref="BH12" si="36">BG12+1</f>
        <v>56</v>
      </c>
      <c r="BI12" s="67">
        <f t="shared" ref="BI12" si="37">BH12+1</f>
        <v>57</v>
      </c>
      <c r="BJ12" s="67">
        <f t="shared" ref="BJ12" si="38">BI12+1</f>
        <v>58</v>
      </c>
      <c r="BK12" s="67">
        <f t="shared" ref="BK12" si="39">BJ12+1</f>
        <v>59</v>
      </c>
      <c r="BL12" s="67">
        <v>60</v>
      </c>
      <c r="BM12" s="67">
        <f>BL12+1</f>
        <v>61</v>
      </c>
      <c r="BN12" s="67">
        <f>BM12+1</f>
        <v>62</v>
      </c>
      <c r="BO12" s="67">
        <f>BN12+1</f>
        <v>63</v>
      </c>
      <c r="BP12" s="67">
        <f t="shared" ref="BP12:DT12" si="40">BO12+1</f>
        <v>64</v>
      </c>
      <c r="BQ12" s="67">
        <f t="shared" si="40"/>
        <v>65</v>
      </c>
      <c r="BR12" s="67">
        <f t="shared" si="40"/>
        <v>66</v>
      </c>
      <c r="BS12" s="67">
        <f t="shared" si="40"/>
        <v>67</v>
      </c>
      <c r="BT12" s="67">
        <f t="shared" si="40"/>
        <v>68</v>
      </c>
      <c r="BU12" s="67">
        <f t="shared" si="40"/>
        <v>69</v>
      </c>
      <c r="BV12" s="67">
        <f t="shared" si="40"/>
        <v>70</v>
      </c>
      <c r="BW12" s="67">
        <f t="shared" si="40"/>
        <v>71</v>
      </c>
      <c r="BX12" s="67">
        <f t="shared" si="40"/>
        <v>72</v>
      </c>
      <c r="BY12" s="67">
        <f t="shared" si="40"/>
        <v>73</v>
      </c>
      <c r="BZ12" s="67">
        <f t="shared" si="40"/>
        <v>74</v>
      </c>
      <c r="CA12" s="67">
        <f t="shared" si="40"/>
        <v>75</v>
      </c>
      <c r="CB12" s="67">
        <f t="shared" si="40"/>
        <v>76</v>
      </c>
      <c r="CC12" s="67">
        <f t="shared" si="40"/>
        <v>77</v>
      </c>
      <c r="CD12" s="67">
        <f t="shared" si="40"/>
        <v>78</v>
      </c>
      <c r="CE12" s="67">
        <f t="shared" si="40"/>
        <v>79</v>
      </c>
      <c r="CF12" s="67">
        <f t="shared" si="40"/>
        <v>80</v>
      </c>
      <c r="CG12" s="67">
        <f t="shared" si="40"/>
        <v>81</v>
      </c>
      <c r="CH12" s="67">
        <f t="shared" si="40"/>
        <v>82</v>
      </c>
      <c r="CI12" s="67">
        <f t="shared" si="40"/>
        <v>83</v>
      </c>
      <c r="CJ12" s="67">
        <f t="shared" si="40"/>
        <v>84</v>
      </c>
      <c r="CK12" s="67">
        <f t="shared" si="40"/>
        <v>85</v>
      </c>
      <c r="CL12" s="67">
        <f t="shared" si="40"/>
        <v>86</v>
      </c>
      <c r="CM12" s="67">
        <f t="shared" si="40"/>
        <v>87</v>
      </c>
      <c r="CN12" s="67">
        <f t="shared" si="40"/>
        <v>88</v>
      </c>
      <c r="CO12" s="67">
        <f t="shared" si="40"/>
        <v>89</v>
      </c>
      <c r="CP12" s="67">
        <f t="shared" si="40"/>
        <v>90</v>
      </c>
      <c r="CQ12" s="67">
        <f t="shared" si="40"/>
        <v>91</v>
      </c>
      <c r="CR12" s="67">
        <f t="shared" si="40"/>
        <v>92</v>
      </c>
      <c r="CS12" s="67">
        <f t="shared" si="40"/>
        <v>93</v>
      </c>
      <c r="CT12" s="67">
        <f t="shared" si="40"/>
        <v>94</v>
      </c>
      <c r="CU12" s="67">
        <f t="shared" si="40"/>
        <v>95</v>
      </c>
      <c r="CV12" s="67">
        <f t="shared" si="40"/>
        <v>96</v>
      </c>
      <c r="CW12" s="67">
        <f t="shared" si="40"/>
        <v>97</v>
      </c>
      <c r="CX12" s="67">
        <f t="shared" si="40"/>
        <v>98</v>
      </c>
      <c r="CY12" s="67">
        <f t="shared" si="40"/>
        <v>99</v>
      </c>
      <c r="CZ12" s="67">
        <f t="shared" si="40"/>
        <v>100</v>
      </c>
      <c r="DA12" s="67">
        <f t="shared" si="40"/>
        <v>101</v>
      </c>
      <c r="DB12" s="67">
        <f t="shared" si="40"/>
        <v>102</v>
      </c>
      <c r="DC12" s="67">
        <f t="shared" si="40"/>
        <v>103</v>
      </c>
      <c r="DD12" s="67">
        <f t="shared" si="40"/>
        <v>104</v>
      </c>
      <c r="DE12" s="67">
        <f t="shared" si="40"/>
        <v>105</v>
      </c>
      <c r="DF12" s="67">
        <f t="shared" si="40"/>
        <v>106</v>
      </c>
      <c r="DG12" s="67">
        <f t="shared" si="40"/>
        <v>107</v>
      </c>
      <c r="DH12" s="67">
        <f t="shared" si="40"/>
        <v>108</v>
      </c>
      <c r="DI12" s="67">
        <f t="shared" si="40"/>
        <v>109</v>
      </c>
      <c r="DJ12" s="67">
        <f t="shared" si="40"/>
        <v>110</v>
      </c>
      <c r="DK12" s="67">
        <f t="shared" si="40"/>
        <v>111</v>
      </c>
      <c r="DL12" s="67">
        <f t="shared" si="40"/>
        <v>112</v>
      </c>
      <c r="DM12" s="67">
        <f t="shared" si="40"/>
        <v>113</v>
      </c>
      <c r="DN12" s="67">
        <f t="shared" si="40"/>
        <v>114</v>
      </c>
      <c r="DO12" s="67">
        <f t="shared" si="40"/>
        <v>115</v>
      </c>
      <c r="DP12" s="67">
        <f t="shared" si="40"/>
        <v>116</v>
      </c>
      <c r="DQ12" s="67">
        <f t="shared" si="40"/>
        <v>117</v>
      </c>
      <c r="DR12" s="67">
        <f t="shared" si="40"/>
        <v>118</v>
      </c>
      <c r="DS12" s="67">
        <f t="shared" si="40"/>
        <v>119</v>
      </c>
      <c r="DT12" s="67">
        <f t="shared" si="40"/>
        <v>120</v>
      </c>
    </row>
    <row r="13" spans="1:124" ht="18.75" customHeight="1" x14ac:dyDescent="0.25">
      <c r="B13" s="241" t="s">
        <v>17</v>
      </c>
      <c r="C13" s="242"/>
      <c r="D13" s="70" t="s">
        <v>0</v>
      </c>
      <c r="E13" s="71">
        <v>16</v>
      </c>
      <c r="F13" s="72">
        <v>14</v>
      </c>
      <c r="G13" s="73">
        <v>14</v>
      </c>
      <c r="H13" s="72">
        <v>15</v>
      </c>
      <c r="I13" s="74">
        <v>14</v>
      </c>
      <c r="J13" s="72">
        <v>15</v>
      </c>
      <c r="K13" s="72">
        <v>15</v>
      </c>
      <c r="L13" s="72">
        <v>11</v>
      </c>
      <c r="M13" s="72">
        <v>15</v>
      </c>
      <c r="N13" s="72">
        <v>14</v>
      </c>
      <c r="O13" s="72">
        <v>14</v>
      </c>
      <c r="P13" s="72">
        <v>14</v>
      </c>
      <c r="Q13" s="72">
        <v>15</v>
      </c>
      <c r="R13" s="72">
        <v>15</v>
      </c>
      <c r="S13" s="72">
        <v>15</v>
      </c>
      <c r="T13" s="72">
        <v>18</v>
      </c>
      <c r="U13" s="72">
        <v>16</v>
      </c>
      <c r="V13" s="72">
        <v>14</v>
      </c>
      <c r="W13" s="72">
        <v>14</v>
      </c>
      <c r="X13" s="72">
        <v>15</v>
      </c>
      <c r="Y13" s="72">
        <v>15</v>
      </c>
      <c r="Z13" s="72">
        <v>15</v>
      </c>
      <c r="AA13" s="72">
        <v>17</v>
      </c>
      <c r="AB13" s="72">
        <v>16</v>
      </c>
      <c r="AC13" s="72">
        <v>16</v>
      </c>
      <c r="AD13" s="72">
        <v>16</v>
      </c>
      <c r="AE13" s="72">
        <v>15</v>
      </c>
      <c r="AF13" s="72">
        <v>16</v>
      </c>
      <c r="AG13" s="72">
        <v>15</v>
      </c>
      <c r="AH13" s="72">
        <v>14</v>
      </c>
      <c r="AI13" s="71">
        <v>14</v>
      </c>
      <c r="AJ13" s="72">
        <v>16</v>
      </c>
      <c r="AK13" s="73">
        <v>14</v>
      </c>
      <c r="AL13" s="72">
        <v>15</v>
      </c>
      <c r="AM13" s="74">
        <v>15</v>
      </c>
      <c r="AN13" s="72">
        <v>16</v>
      </c>
      <c r="AO13" s="72">
        <v>15</v>
      </c>
      <c r="AP13" s="72">
        <v>15</v>
      </c>
      <c r="AQ13" s="72">
        <v>17</v>
      </c>
      <c r="AR13" s="72">
        <v>14</v>
      </c>
      <c r="AS13" s="72">
        <v>13</v>
      </c>
      <c r="AT13" s="72">
        <v>18</v>
      </c>
      <c r="AU13" s="72">
        <v>15</v>
      </c>
      <c r="AV13" s="72">
        <v>16</v>
      </c>
      <c r="AW13" s="72">
        <v>17</v>
      </c>
      <c r="AX13" s="72">
        <v>15</v>
      </c>
      <c r="AY13" s="72">
        <v>16</v>
      </c>
      <c r="AZ13" s="72">
        <v>15</v>
      </c>
      <c r="BA13" s="72">
        <v>16</v>
      </c>
      <c r="BB13" s="72">
        <v>16</v>
      </c>
      <c r="BC13" s="72">
        <v>13</v>
      </c>
      <c r="BD13" s="72">
        <v>17</v>
      </c>
      <c r="BE13" s="72">
        <v>17</v>
      </c>
      <c r="BF13" s="72">
        <v>15</v>
      </c>
      <c r="BG13" s="72">
        <v>17</v>
      </c>
      <c r="BH13" s="179">
        <v>11</v>
      </c>
      <c r="BI13" s="179">
        <v>14</v>
      </c>
      <c r="BJ13" s="179">
        <v>15</v>
      </c>
      <c r="BK13" s="179">
        <v>13</v>
      </c>
      <c r="BL13" s="179">
        <v>10</v>
      </c>
      <c r="BM13" s="179">
        <v>11</v>
      </c>
      <c r="BN13" s="179">
        <v>14</v>
      </c>
      <c r="BO13" s="179">
        <v>15</v>
      </c>
      <c r="BP13" s="179">
        <v>13</v>
      </c>
      <c r="BQ13" s="179">
        <v>10</v>
      </c>
      <c r="BR13" s="179">
        <v>12</v>
      </c>
      <c r="BS13" s="179">
        <v>12</v>
      </c>
      <c r="BT13" s="179">
        <v>15</v>
      </c>
      <c r="BU13" s="179">
        <v>15</v>
      </c>
      <c r="BV13" s="179">
        <v>12</v>
      </c>
      <c r="BW13" s="179">
        <v>14</v>
      </c>
      <c r="BX13" s="179">
        <v>15</v>
      </c>
      <c r="BY13" s="179">
        <v>15</v>
      </c>
      <c r="BZ13" s="179">
        <v>14</v>
      </c>
      <c r="CA13" s="179">
        <v>15</v>
      </c>
      <c r="CB13" s="179">
        <v>15</v>
      </c>
      <c r="CC13" s="179">
        <v>20</v>
      </c>
      <c r="CD13" s="179">
        <v>14</v>
      </c>
      <c r="CE13" s="179">
        <v>15</v>
      </c>
      <c r="CF13" s="179">
        <v>15</v>
      </c>
      <c r="CG13" s="179">
        <v>13</v>
      </c>
      <c r="CH13" s="179">
        <v>15</v>
      </c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</row>
    <row r="14" spans="1:124" ht="18.75" customHeight="1" x14ac:dyDescent="0.25">
      <c r="B14" s="243"/>
      <c r="C14" s="244"/>
      <c r="D14" s="75" t="s">
        <v>1</v>
      </c>
      <c r="E14" s="76">
        <v>16</v>
      </c>
      <c r="F14" s="76">
        <v>14</v>
      </c>
      <c r="G14" s="77">
        <v>9</v>
      </c>
      <c r="H14" s="76">
        <v>14</v>
      </c>
      <c r="I14" s="78">
        <v>13</v>
      </c>
      <c r="J14" s="76">
        <v>12</v>
      </c>
      <c r="K14" s="76">
        <v>15</v>
      </c>
      <c r="L14" s="76">
        <v>0</v>
      </c>
      <c r="M14" s="76">
        <v>11</v>
      </c>
      <c r="N14" s="76">
        <v>14</v>
      </c>
      <c r="O14" s="76">
        <v>14</v>
      </c>
      <c r="P14" s="76">
        <v>14</v>
      </c>
      <c r="Q14" s="76">
        <v>15</v>
      </c>
      <c r="R14" s="76">
        <v>10</v>
      </c>
      <c r="S14" s="76">
        <v>15</v>
      </c>
      <c r="T14" s="76">
        <v>18</v>
      </c>
      <c r="U14" s="76">
        <v>16</v>
      </c>
      <c r="V14" s="76">
        <v>14</v>
      </c>
      <c r="W14" s="76">
        <v>14</v>
      </c>
      <c r="X14" s="76">
        <v>15</v>
      </c>
      <c r="Y14" s="76">
        <v>15</v>
      </c>
      <c r="Z14" s="76">
        <v>15</v>
      </c>
      <c r="AA14" s="76">
        <v>17</v>
      </c>
      <c r="AB14" s="76">
        <v>16</v>
      </c>
      <c r="AC14" s="76">
        <v>16</v>
      </c>
      <c r="AD14" s="76">
        <v>16</v>
      </c>
      <c r="AE14" s="76">
        <v>15</v>
      </c>
      <c r="AF14" s="76">
        <v>14</v>
      </c>
      <c r="AG14" s="76">
        <v>15</v>
      </c>
      <c r="AH14" s="76">
        <v>14</v>
      </c>
      <c r="AI14" s="76">
        <v>14</v>
      </c>
      <c r="AJ14" s="76">
        <v>16</v>
      </c>
      <c r="AK14" s="77">
        <v>14</v>
      </c>
      <c r="AL14" s="76">
        <v>15</v>
      </c>
      <c r="AM14" s="78">
        <v>15</v>
      </c>
      <c r="AN14" s="76">
        <v>16</v>
      </c>
      <c r="AO14" s="76">
        <v>15</v>
      </c>
      <c r="AP14" s="76">
        <v>0</v>
      </c>
      <c r="AQ14" s="76">
        <v>17</v>
      </c>
      <c r="AR14" s="76">
        <v>0</v>
      </c>
      <c r="AS14" s="76">
        <v>13</v>
      </c>
      <c r="AT14" s="76">
        <v>18</v>
      </c>
      <c r="AU14" s="76">
        <v>15</v>
      </c>
      <c r="AV14" s="76">
        <v>16</v>
      </c>
      <c r="AW14" s="76">
        <v>17</v>
      </c>
      <c r="AX14" s="76">
        <v>15</v>
      </c>
      <c r="AY14" s="76">
        <v>16</v>
      </c>
      <c r="AZ14" s="76">
        <v>15</v>
      </c>
      <c r="BA14" s="76">
        <v>16</v>
      </c>
      <c r="BB14" s="76">
        <v>16</v>
      </c>
      <c r="BC14" s="76">
        <v>13</v>
      </c>
      <c r="BD14" s="76">
        <v>17</v>
      </c>
      <c r="BE14" s="76">
        <v>17</v>
      </c>
      <c r="BF14" s="76">
        <v>15</v>
      </c>
      <c r="BG14" s="76">
        <v>17</v>
      </c>
      <c r="BH14" s="180">
        <v>11</v>
      </c>
      <c r="BI14" s="180">
        <v>14</v>
      </c>
      <c r="BJ14" s="180">
        <v>15</v>
      </c>
      <c r="BK14" s="180">
        <v>13</v>
      </c>
      <c r="BL14" s="180"/>
      <c r="BM14" s="180">
        <v>11</v>
      </c>
      <c r="BN14" s="180">
        <v>14</v>
      </c>
      <c r="BO14" s="180">
        <v>15</v>
      </c>
      <c r="BP14" s="180">
        <v>13</v>
      </c>
      <c r="BQ14" s="180"/>
      <c r="BR14" s="180">
        <v>12</v>
      </c>
      <c r="BS14" s="180">
        <v>8</v>
      </c>
      <c r="BT14" s="180">
        <v>15</v>
      </c>
      <c r="BU14" s="180">
        <v>15</v>
      </c>
      <c r="BV14" s="180">
        <v>12</v>
      </c>
      <c r="BW14" s="180">
        <v>14</v>
      </c>
      <c r="BX14" s="180">
        <v>15</v>
      </c>
      <c r="BY14" s="180">
        <v>15</v>
      </c>
      <c r="BZ14" s="180">
        <v>14</v>
      </c>
      <c r="CA14" s="180">
        <v>15</v>
      </c>
      <c r="CB14" s="180">
        <v>15</v>
      </c>
      <c r="CC14" s="180">
        <v>20</v>
      </c>
      <c r="CD14" s="180">
        <v>14</v>
      </c>
      <c r="CE14" s="180">
        <v>15</v>
      </c>
      <c r="CF14" s="180">
        <v>15</v>
      </c>
      <c r="CG14" s="180">
        <v>13</v>
      </c>
      <c r="CH14" s="180">
        <v>15</v>
      </c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</row>
    <row r="15" spans="1:124" ht="18.75" customHeight="1" x14ac:dyDescent="0.25">
      <c r="B15" s="243"/>
      <c r="C15" s="244"/>
      <c r="D15" s="75" t="s">
        <v>2</v>
      </c>
      <c r="E15" s="79">
        <f t="shared" ref="E15:X15" si="41">E13-E14</f>
        <v>0</v>
      </c>
      <c r="F15" s="80">
        <f t="shared" si="41"/>
        <v>0</v>
      </c>
      <c r="G15" s="80">
        <f t="shared" si="41"/>
        <v>5</v>
      </c>
      <c r="H15" s="80">
        <f t="shared" si="41"/>
        <v>1</v>
      </c>
      <c r="I15" s="80">
        <f t="shared" si="41"/>
        <v>1</v>
      </c>
      <c r="J15" s="80">
        <f t="shared" si="41"/>
        <v>3</v>
      </c>
      <c r="K15" s="80">
        <f t="shared" si="41"/>
        <v>0</v>
      </c>
      <c r="L15" s="80">
        <f t="shared" si="41"/>
        <v>11</v>
      </c>
      <c r="M15" s="80">
        <f t="shared" si="41"/>
        <v>4</v>
      </c>
      <c r="N15" s="80">
        <f t="shared" si="41"/>
        <v>0</v>
      </c>
      <c r="O15" s="80">
        <f t="shared" si="41"/>
        <v>0</v>
      </c>
      <c r="P15" s="80">
        <f t="shared" si="41"/>
        <v>0</v>
      </c>
      <c r="Q15" s="80">
        <f t="shared" si="41"/>
        <v>0</v>
      </c>
      <c r="R15" s="80">
        <f t="shared" si="41"/>
        <v>5</v>
      </c>
      <c r="S15" s="80">
        <f t="shared" si="41"/>
        <v>0</v>
      </c>
      <c r="T15" s="80">
        <f t="shared" si="41"/>
        <v>0</v>
      </c>
      <c r="U15" s="80">
        <f t="shared" si="41"/>
        <v>0</v>
      </c>
      <c r="V15" s="80">
        <f t="shared" si="41"/>
        <v>0</v>
      </c>
      <c r="W15" s="80">
        <f t="shared" si="41"/>
        <v>0</v>
      </c>
      <c r="X15" s="80">
        <f t="shared" si="41"/>
        <v>0</v>
      </c>
      <c r="Y15" s="80">
        <f t="shared" ref="Y15:BB15" si="42">Y13-Y14</f>
        <v>0</v>
      </c>
      <c r="Z15" s="80">
        <f t="shared" si="42"/>
        <v>0</v>
      </c>
      <c r="AA15" s="80">
        <f t="shared" si="42"/>
        <v>0</v>
      </c>
      <c r="AB15" s="80">
        <f t="shared" si="42"/>
        <v>0</v>
      </c>
      <c r="AC15" s="80">
        <f t="shared" si="42"/>
        <v>0</v>
      </c>
      <c r="AD15" s="80">
        <f t="shared" si="42"/>
        <v>0</v>
      </c>
      <c r="AE15" s="80">
        <f t="shared" si="42"/>
        <v>0</v>
      </c>
      <c r="AF15" s="80">
        <f t="shared" si="42"/>
        <v>2</v>
      </c>
      <c r="AG15" s="80">
        <f t="shared" si="42"/>
        <v>0</v>
      </c>
      <c r="AH15" s="80">
        <f t="shared" si="42"/>
        <v>0</v>
      </c>
      <c r="AI15" s="79">
        <f t="shared" si="42"/>
        <v>0</v>
      </c>
      <c r="AJ15" s="80">
        <f t="shared" si="42"/>
        <v>0</v>
      </c>
      <c r="AK15" s="80">
        <f t="shared" si="42"/>
        <v>0</v>
      </c>
      <c r="AL15" s="80">
        <f t="shared" si="42"/>
        <v>0</v>
      </c>
      <c r="AM15" s="80">
        <f t="shared" si="42"/>
        <v>0</v>
      </c>
      <c r="AN15" s="80">
        <f t="shared" si="42"/>
        <v>0</v>
      </c>
      <c r="AO15" s="80">
        <f t="shared" si="42"/>
        <v>0</v>
      </c>
      <c r="AP15" s="80">
        <f t="shared" si="42"/>
        <v>15</v>
      </c>
      <c r="AQ15" s="80">
        <f t="shared" si="42"/>
        <v>0</v>
      </c>
      <c r="AR15" s="80">
        <f t="shared" si="42"/>
        <v>14</v>
      </c>
      <c r="AS15" s="80">
        <f t="shared" si="42"/>
        <v>0</v>
      </c>
      <c r="AT15" s="80">
        <f t="shared" si="42"/>
        <v>0</v>
      </c>
      <c r="AU15" s="80">
        <f t="shared" si="42"/>
        <v>0</v>
      </c>
      <c r="AV15" s="80">
        <f t="shared" si="42"/>
        <v>0</v>
      </c>
      <c r="AW15" s="80">
        <f t="shared" si="42"/>
        <v>0</v>
      </c>
      <c r="AX15" s="80">
        <f t="shared" si="42"/>
        <v>0</v>
      </c>
      <c r="AY15" s="80">
        <f t="shared" si="42"/>
        <v>0</v>
      </c>
      <c r="AZ15" s="80">
        <f t="shared" si="42"/>
        <v>0</v>
      </c>
      <c r="BA15" s="80">
        <f t="shared" si="42"/>
        <v>0</v>
      </c>
      <c r="BB15" s="80">
        <f t="shared" si="42"/>
        <v>0</v>
      </c>
      <c r="BC15" s="80">
        <f t="shared" ref="BC15:CH15" si="43">BC13-BC14</f>
        <v>0</v>
      </c>
      <c r="BD15" s="80">
        <f t="shared" si="43"/>
        <v>0</v>
      </c>
      <c r="BE15" s="80">
        <f t="shared" si="43"/>
        <v>0</v>
      </c>
      <c r="BF15" s="80">
        <f t="shared" si="43"/>
        <v>0</v>
      </c>
      <c r="BG15" s="80">
        <f t="shared" si="43"/>
        <v>0</v>
      </c>
      <c r="BH15" s="181">
        <f t="shared" si="43"/>
        <v>0</v>
      </c>
      <c r="BI15" s="181">
        <f t="shared" si="43"/>
        <v>0</v>
      </c>
      <c r="BJ15" s="181">
        <f t="shared" si="43"/>
        <v>0</v>
      </c>
      <c r="BK15" s="181">
        <f t="shared" si="43"/>
        <v>0</v>
      </c>
      <c r="BL15" s="181">
        <f t="shared" si="43"/>
        <v>10</v>
      </c>
      <c r="BM15" s="181">
        <f t="shared" si="43"/>
        <v>0</v>
      </c>
      <c r="BN15" s="181">
        <f t="shared" si="43"/>
        <v>0</v>
      </c>
      <c r="BO15" s="181">
        <f t="shared" si="43"/>
        <v>0</v>
      </c>
      <c r="BP15" s="181">
        <f t="shared" si="43"/>
        <v>0</v>
      </c>
      <c r="BQ15" s="181">
        <f t="shared" si="43"/>
        <v>10</v>
      </c>
      <c r="BR15" s="181">
        <f t="shared" si="43"/>
        <v>0</v>
      </c>
      <c r="BS15" s="181">
        <f t="shared" si="43"/>
        <v>4</v>
      </c>
      <c r="BT15" s="181">
        <f>BT13-BT14</f>
        <v>0</v>
      </c>
      <c r="BU15" s="181">
        <f t="shared" si="43"/>
        <v>0</v>
      </c>
      <c r="BV15" s="181">
        <f t="shared" si="43"/>
        <v>0</v>
      </c>
      <c r="BW15" s="181">
        <f t="shared" si="43"/>
        <v>0</v>
      </c>
      <c r="BX15" s="181">
        <f t="shared" si="43"/>
        <v>0</v>
      </c>
      <c r="BY15" s="181">
        <f t="shared" si="43"/>
        <v>0</v>
      </c>
      <c r="BZ15" s="181">
        <f t="shared" si="43"/>
        <v>0</v>
      </c>
      <c r="CA15" s="181">
        <f t="shared" si="43"/>
        <v>0</v>
      </c>
      <c r="CB15" s="181">
        <f t="shared" si="43"/>
        <v>0</v>
      </c>
      <c r="CC15" s="181">
        <f t="shared" si="43"/>
        <v>0</v>
      </c>
      <c r="CD15" s="181">
        <f t="shared" si="43"/>
        <v>0</v>
      </c>
      <c r="CE15" s="181">
        <f t="shared" si="43"/>
        <v>0</v>
      </c>
      <c r="CF15" s="181">
        <f t="shared" si="43"/>
        <v>0</v>
      </c>
      <c r="CG15" s="181">
        <f t="shared" si="43"/>
        <v>0</v>
      </c>
      <c r="CH15" s="181">
        <f t="shared" si="43"/>
        <v>0</v>
      </c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</row>
    <row r="16" spans="1:124" ht="18.75" customHeight="1" x14ac:dyDescent="0.25">
      <c r="B16" s="243"/>
      <c r="C16" s="244"/>
      <c r="D16" s="75" t="s">
        <v>3</v>
      </c>
      <c r="E16" s="81">
        <f t="shared" ref="E16:L16" si="44">(E14/E13)*100</f>
        <v>100</v>
      </c>
      <c r="F16" s="81">
        <f t="shared" si="44"/>
        <v>100</v>
      </c>
      <c r="G16" s="81">
        <f t="shared" si="44"/>
        <v>64.285714285714292</v>
      </c>
      <c r="H16" s="81">
        <f t="shared" si="44"/>
        <v>93.333333333333329</v>
      </c>
      <c r="I16" s="81">
        <f t="shared" si="44"/>
        <v>92.857142857142861</v>
      </c>
      <c r="J16" s="81">
        <f t="shared" si="44"/>
        <v>80</v>
      </c>
      <c r="K16" s="81">
        <f t="shared" si="44"/>
        <v>100</v>
      </c>
      <c r="L16" s="81">
        <f t="shared" si="44"/>
        <v>0</v>
      </c>
      <c r="M16" s="81">
        <f t="shared" ref="M16:X16" si="45">(M14/M13)*100</f>
        <v>73.333333333333329</v>
      </c>
      <c r="N16" s="81">
        <f>(N14/N13)*100</f>
        <v>100</v>
      </c>
      <c r="O16" s="81">
        <f t="shared" si="45"/>
        <v>100</v>
      </c>
      <c r="P16" s="81">
        <f t="shared" si="45"/>
        <v>100</v>
      </c>
      <c r="Q16" s="81">
        <f t="shared" si="45"/>
        <v>100</v>
      </c>
      <c r="R16" s="81">
        <f t="shared" si="45"/>
        <v>66.666666666666657</v>
      </c>
      <c r="S16" s="81">
        <f t="shared" si="45"/>
        <v>100</v>
      </c>
      <c r="T16" s="81">
        <f t="shared" si="45"/>
        <v>100</v>
      </c>
      <c r="U16" s="81">
        <f t="shared" si="45"/>
        <v>100</v>
      </c>
      <c r="V16" s="81">
        <f t="shared" si="45"/>
        <v>100</v>
      </c>
      <c r="W16" s="81">
        <f t="shared" si="45"/>
        <v>100</v>
      </c>
      <c r="X16" s="81">
        <f t="shared" si="45"/>
        <v>100</v>
      </c>
      <c r="Y16" s="81">
        <f t="shared" ref="Y16:AQ16" si="46">(Y14/Y13)*100</f>
        <v>100</v>
      </c>
      <c r="Z16" s="81">
        <f t="shared" si="46"/>
        <v>100</v>
      </c>
      <c r="AA16" s="81">
        <f t="shared" si="46"/>
        <v>100</v>
      </c>
      <c r="AB16" s="81">
        <f t="shared" si="46"/>
        <v>100</v>
      </c>
      <c r="AC16" s="81">
        <f t="shared" si="46"/>
        <v>100</v>
      </c>
      <c r="AD16" s="81">
        <f t="shared" si="46"/>
        <v>100</v>
      </c>
      <c r="AE16" s="81">
        <f t="shared" si="46"/>
        <v>100</v>
      </c>
      <c r="AF16" s="81">
        <f t="shared" si="46"/>
        <v>87.5</v>
      </c>
      <c r="AG16" s="81">
        <f t="shared" si="46"/>
        <v>100</v>
      </c>
      <c r="AH16" s="81">
        <f t="shared" si="46"/>
        <v>100</v>
      </c>
      <c r="AI16" s="81">
        <f t="shared" si="46"/>
        <v>100</v>
      </c>
      <c r="AJ16" s="81">
        <f t="shared" si="46"/>
        <v>100</v>
      </c>
      <c r="AK16" s="81">
        <f t="shared" si="46"/>
        <v>100</v>
      </c>
      <c r="AL16" s="81">
        <f t="shared" si="46"/>
        <v>100</v>
      </c>
      <c r="AM16" s="81">
        <f t="shared" si="46"/>
        <v>100</v>
      </c>
      <c r="AN16" s="81">
        <f t="shared" si="46"/>
        <v>100</v>
      </c>
      <c r="AO16" s="81">
        <f t="shared" si="46"/>
        <v>100</v>
      </c>
      <c r="AP16" s="81">
        <f t="shared" si="46"/>
        <v>0</v>
      </c>
      <c r="AQ16" s="81">
        <f t="shared" si="46"/>
        <v>100</v>
      </c>
      <c r="AR16" s="81">
        <f>(AR14/AR13)*100</f>
        <v>0</v>
      </c>
      <c r="AS16" s="81">
        <f t="shared" ref="AS16:CH16" si="47">(AS14/AS13)*100</f>
        <v>100</v>
      </c>
      <c r="AT16" s="81">
        <f t="shared" si="47"/>
        <v>100</v>
      </c>
      <c r="AU16" s="81">
        <f t="shared" si="47"/>
        <v>100</v>
      </c>
      <c r="AV16" s="81">
        <f t="shared" si="47"/>
        <v>100</v>
      </c>
      <c r="AW16" s="81">
        <f t="shared" si="47"/>
        <v>100</v>
      </c>
      <c r="AX16" s="81">
        <f t="shared" si="47"/>
        <v>100</v>
      </c>
      <c r="AY16" s="81">
        <f t="shared" si="47"/>
        <v>100</v>
      </c>
      <c r="AZ16" s="81">
        <f t="shared" si="47"/>
        <v>100</v>
      </c>
      <c r="BA16" s="81">
        <f t="shared" si="47"/>
        <v>100</v>
      </c>
      <c r="BB16" s="81">
        <f t="shared" si="47"/>
        <v>100</v>
      </c>
      <c r="BC16" s="81">
        <f t="shared" si="47"/>
        <v>100</v>
      </c>
      <c r="BD16" s="81">
        <f t="shared" si="47"/>
        <v>100</v>
      </c>
      <c r="BE16" s="81">
        <f t="shared" si="47"/>
        <v>100</v>
      </c>
      <c r="BF16" s="81">
        <f t="shared" si="47"/>
        <v>100</v>
      </c>
      <c r="BG16" s="81">
        <f t="shared" si="47"/>
        <v>100</v>
      </c>
      <c r="BH16" s="182">
        <f t="shared" si="47"/>
        <v>100</v>
      </c>
      <c r="BI16" s="182">
        <f t="shared" si="47"/>
        <v>100</v>
      </c>
      <c r="BJ16" s="182">
        <f t="shared" si="47"/>
        <v>100</v>
      </c>
      <c r="BK16" s="182">
        <f t="shared" si="47"/>
        <v>100</v>
      </c>
      <c r="BL16" s="182">
        <f t="shared" si="47"/>
        <v>0</v>
      </c>
      <c r="BM16" s="182">
        <f t="shared" si="47"/>
        <v>100</v>
      </c>
      <c r="BN16" s="182">
        <f t="shared" si="47"/>
        <v>100</v>
      </c>
      <c r="BO16" s="182">
        <f t="shared" si="47"/>
        <v>100</v>
      </c>
      <c r="BP16" s="182">
        <f t="shared" si="47"/>
        <v>100</v>
      </c>
      <c r="BQ16" s="182">
        <f t="shared" si="47"/>
        <v>0</v>
      </c>
      <c r="BR16" s="182">
        <f t="shared" si="47"/>
        <v>100</v>
      </c>
      <c r="BS16" s="182">
        <f t="shared" si="47"/>
        <v>66.666666666666657</v>
      </c>
      <c r="BT16" s="182">
        <f>(BT14/BT13)*100</f>
        <v>100</v>
      </c>
      <c r="BU16" s="182">
        <f t="shared" si="47"/>
        <v>100</v>
      </c>
      <c r="BV16" s="182">
        <f t="shared" si="47"/>
        <v>100</v>
      </c>
      <c r="BW16" s="182">
        <f t="shared" si="47"/>
        <v>100</v>
      </c>
      <c r="BX16" s="182">
        <f t="shared" si="47"/>
        <v>100</v>
      </c>
      <c r="BY16" s="182">
        <f t="shared" si="47"/>
        <v>100</v>
      </c>
      <c r="BZ16" s="182">
        <f t="shared" si="47"/>
        <v>100</v>
      </c>
      <c r="CA16" s="182">
        <f t="shared" si="47"/>
        <v>100</v>
      </c>
      <c r="CB16" s="182">
        <f t="shared" si="47"/>
        <v>100</v>
      </c>
      <c r="CC16" s="182">
        <f t="shared" si="47"/>
        <v>100</v>
      </c>
      <c r="CD16" s="182">
        <f t="shared" si="47"/>
        <v>100</v>
      </c>
      <c r="CE16" s="182">
        <f t="shared" si="47"/>
        <v>100</v>
      </c>
      <c r="CF16" s="182">
        <f t="shared" si="47"/>
        <v>100</v>
      </c>
      <c r="CG16" s="182">
        <f t="shared" si="47"/>
        <v>100</v>
      </c>
      <c r="CH16" s="182">
        <f t="shared" si="47"/>
        <v>100</v>
      </c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</row>
    <row r="17" spans="2:124" ht="18.75" customHeight="1" x14ac:dyDescent="0.25">
      <c r="B17" s="243"/>
      <c r="C17" s="244"/>
      <c r="D17" s="75" t="s">
        <v>119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/>
      <c r="AJ17" s="76"/>
      <c r="AK17" s="77"/>
      <c r="AL17" s="76"/>
      <c r="AM17" s="78"/>
      <c r="AN17" s="76"/>
      <c r="AO17" s="76"/>
      <c r="AP17" s="76"/>
      <c r="AQ17" s="76">
        <v>1</v>
      </c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</row>
    <row r="18" spans="2:124" ht="18.75" customHeight="1" x14ac:dyDescent="0.25">
      <c r="B18" s="243"/>
      <c r="C18" s="244"/>
      <c r="D18" s="75" t="s">
        <v>132</v>
      </c>
      <c r="E18" s="79">
        <f>(E17/E13)*100</f>
        <v>0</v>
      </c>
      <c r="F18" s="79">
        <f t="shared" ref="F18:L18" si="48">(F17/F13)*100</f>
        <v>0</v>
      </c>
      <c r="G18" s="79">
        <f t="shared" si="48"/>
        <v>0</v>
      </c>
      <c r="H18" s="79">
        <f t="shared" si="48"/>
        <v>0</v>
      </c>
      <c r="I18" s="79">
        <f t="shared" si="48"/>
        <v>0</v>
      </c>
      <c r="J18" s="79">
        <f t="shared" si="48"/>
        <v>0</v>
      </c>
      <c r="K18" s="79">
        <f t="shared" si="48"/>
        <v>0</v>
      </c>
      <c r="L18" s="79">
        <f t="shared" si="48"/>
        <v>0</v>
      </c>
      <c r="M18" s="79">
        <f t="shared" ref="M18:X18" si="49">(M17/M13)*100</f>
        <v>0</v>
      </c>
      <c r="N18" s="79">
        <f t="shared" si="49"/>
        <v>0</v>
      </c>
      <c r="O18" s="79">
        <f t="shared" si="49"/>
        <v>0</v>
      </c>
      <c r="P18" s="79">
        <f t="shared" si="49"/>
        <v>0</v>
      </c>
      <c r="Q18" s="79">
        <f t="shared" si="49"/>
        <v>0</v>
      </c>
      <c r="R18" s="79">
        <f t="shared" si="49"/>
        <v>0</v>
      </c>
      <c r="S18" s="79">
        <f t="shared" si="49"/>
        <v>0</v>
      </c>
      <c r="T18" s="79">
        <f t="shared" si="49"/>
        <v>0</v>
      </c>
      <c r="U18" s="79">
        <f t="shared" si="49"/>
        <v>0</v>
      </c>
      <c r="V18" s="79">
        <f t="shared" si="49"/>
        <v>0</v>
      </c>
      <c r="W18" s="79">
        <f t="shared" si="49"/>
        <v>0</v>
      </c>
      <c r="X18" s="79">
        <f t="shared" si="49"/>
        <v>0</v>
      </c>
      <c r="Y18" s="79">
        <f t="shared" ref="Y18:AH18" si="50">(Y17/Y13)*100</f>
        <v>0</v>
      </c>
      <c r="Z18" s="79">
        <f t="shared" si="50"/>
        <v>0</v>
      </c>
      <c r="AA18" s="79">
        <f t="shared" si="50"/>
        <v>0</v>
      </c>
      <c r="AB18" s="79">
        <f t="shared" si="50"/>
        <v>0</v>
      </c>
      <c r="AC18" s="79">
        <f t="shared" si="50"/>
        <v>0</v>
      </c>
      <c r="AD18" s="79">
        <f t="shared" si="50"/>
        <v>0</v>
      </c>
      <c r="AE18" s="79">
        <f t="shared" si="50"/>
        <v>0</v>
      </c>
      <c r="AF18" s="79">
        <f t="shared" si="50"/>
        <v>0</v>
      </c>
      <c r="AG18" s="79">
        <f t="shared" si="50"/>
        <v>0</v>
      </c>
      <c r="AH18" s="79">
        <f t="shared" si="50"/>
        <v>0</v>
      </c>
      <c r="AI18" s="79">
        <f>(AI17/AI13)*100</f>
        <v>0</v>
      </c>
      <c r="AJ18" s="79">
        <f t="shared" ref="AJ18:CH18" si="51">(AJ17/AJ13)*100</f>
        <v>0</v>
      </c>
      <c r="AK18" s="79">
        <f t="shared" si="51"/>
        <v>0</v>
      </c>
      <c r="AL18" s="79">
        <f t="shared" si="51"/>
        <v>0</v>
      </c>
      <c r="AM18" s="79">
        <f t="shared" si="51"/>
        <v>0</v>
      </c>
      <c r="AN18" s="79">
        <f t="shared" si="51"/>
        <v>0</v>
      </c>
      <c r="AO18" s="79">
        <f t="shared" si="51"/>
        <v>0</v>
      </c>
      <c r="AP18" s="79">
        <f t="shared" si="51"/>
        <v>0</v>
      </c>
      <c r="AQ18" s="79">
        <f t="shared" si="51"/>
        <v>5.8823529411764701</v>
      </c>
      <c r="AR18" s="79">
        <f t="shared" si="51"/>
        <v>0</v>
      </c>
      <c r="AS18" s="79">
        <f t="shared" si="51"/>
        <v>0</v>
      </c>
      <c r="AT18" s="79">
        <f t="shared" si="51"/>
        <v>0</v>
      </c>
      <c r="AU18" s="79">
        <f t="shared" si="51"/>
        <v>0</v>
      </c>
      <c r="AV18" s="79">
        <f t="shared" si="51"/>
        <v>0</v>
      </c>
      <c r="AW18" s="79">
        <f t="shared" si="51"/>
        <v>0</v>
      </c>
      <c r="AX18" s="79">
        <f t="shared" si="51"/>
        <v>0</v>
      </c>
      <c r="AY18" s="79">
        <f t="shared" si="51"/>
        <v>0</v>
      </c>
      <c r="AZ18" s="79">
        <f t="shared" si="51"/>
        <v>0</v>
      </c>
      <c r="BA18" s="79">
        <f t="shared" si="51"/>
        <v>0</v>
      </c>
      <c r="BB18" s="79">
        <f t="shared" si="51"/>
        <v>0</v>
      </c>
      <c r="BC18" s="79">
        <f t="shared" si="51"/>
        <v>0</v>
      </c>
      <c r="BD18" s="79">
        <f t="shared" si="51"/>
        <v>0</v>
      </c>
      <c r="BE18" s="79">
        <f t="shared" si="51"/>
        <v>0</v>
      </c>
      <c r="BF18" s="79">
        <f t="shared" si="51"/>
        <v>0</v>
      </c>
      <c r="BG18" s="79">
        <f t="shared" si="51"/>
        <v>0</v>
      </c>
      <c r="BH18" s="183">
        <f t="shared" si="51"/>
        <v>0</v>
      </c>
      <c r="BI18" s="183">
        <f t="shared" si="51"/>
        <v>0</v>
      </c>
      <c r="BJ18" s="183">
        <f t="shared" si="51"/>
        <v>0</v>
      </c>
      <c r="BK18" s="183">
        <f t="shared" si="51"/>
        <v>0</v>
      </c>
      <c r="BL18" s="183">
        <f t="shared" si="51"/>
        <v>0</v>
      </c>
      <c r="BM18" s="183">
        <f t="shared" si="51"/>
        <v>0</v>
      </c>
      <c r="BN18" s="183">
        <f t="shared" si="51"/>
        <v>0</v>
      </c>
      <c r="BO18" s="183">
        <f t="shared" si="51"/>
        <v>0</v>
      </c>
      <c r="BP18" s="183">
        <f t="shared" si="51"/>
        <v>0</v>
      </c>
      <c r="BQ18" s="183">
        <f t="shared" si="51"/>
        <v>0</v>
      </c>
      <c r="BR18" s="183">
        <f t="shared" si="51"/>
        <v>0</v>
      </c>
      <c r="BS18" s="183">
        <f t="shared" si="51"/>
        <v>0</v>
      </c>
      <c r="BT18" s="183">
        <f>(BT17/BT13)*100</f>
        <v>0</v>
      </c>
      <c r="BU18" s="183">
        <f t="shared" si="51"/>
        <v>0</v>
      </c>
      <c r="BV18" s="183">
        <f t="shared" si="51"/>
        <v>0</v>
      </c>
      <c r="BW18" s="183">
        <f t="shared" si="51"/>
        <v>0</v>
      </c>
      <c r="BX18" s="183">
        <f t="shared" si="51"/>
        <v>0</v>
      </c>
      <c r="BY18" s="183">
        <f t="shared" si="51"/>
        <v>0</v>
      </c>
      <c r="BZ18" s="183">
        <f t="shared" si="51"/>
        <v>0</v>
      </c>
      <c r="CA18" s="183">
        <f t="shared" si="51"/>
        <v>0</v>
      </c>
      <c r="CB18" s="183">
        <f t="shared" si="51"/>
        <v>0</v>
      </c>
      <c r="CC18" s="183">
        <f t="shared" si="51"/>
        <v>0</v>
      </c>
      <c r="CD18" s="183">
        <f t="shared" si="51"/>
        <v>0</v>
      </c>
      <c r="CE18" s="183">
        <f t="shared" si="51"/>
        <v>0</v>
      </c>
      <c r="CF18" s="183">
        <f t="shared" si="51"/>
        <v>0</v>
      </c>
      <c r="CG18" s="183">
        <f t="shared" si="51"/>
        <v>0</v>
      </c>
      <c r="CH18" s="183">
        <f t="shared" si="51"/>
        <v>0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</row>
    <row r="19" spans="2:124" ht="18.75" customHeight="1" x14ac:dyDescent="0.25">
      <c r="B19" s="243"/>
      <c r="C19" s="244"/>
      <c r="D19" s="75" t="s">
        <v>130</v>
      </c>
      <c r="E19" s="76">
        <v>1</v>
      </c>
      <c r="F19" s="76">
        <v>1</v>
      </c>
      <c r="G19" s="77">
        <v>2</v>
      </c>
      <c r="H19" s="76">
        <v>2</v>
      </c>
      <c r="I19" s="78">
        <v>2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1</v>
      </c>
      <c r="P19" s="76">
        <v>1</v>
      </c>
      <c r="Q19" s="76">
        <v>1</v>
      </c>
      <c r="R19" s="76">
        <v>2</v>
      </c>
      <c r="S19" s="76">
        <v>0</v>
      </c>
      <c r="T19" s="76">
        <v>1</v>
      </c>
      <c r="U19" s="76">
        <v>1</v>
      </c>
      <c r="V19" s="76"/>
      <c r="W19" s="76"/>
      <c r="X19" s="76"/>
      <c r="Y19" s="76"/>
      <c r="Z19" s="76"/>
      <c r="AA19" s="76"/>
      <c r="AB19" s="76"/>
      <c r="AC19" s="76"/>
      <c r="AD19" s="76">
        <v>1</v>
      </c>
      <c r="AE19" s="76"/>
      <c r="AF19" s="76"/>
      <c r="AG19" s="76"/>
      <c r="AH19" s="76"/>
      <c r="AI19" s="76"/>
      <c r="AJ19" s="76"/>
      <c r="AK19" s="77"/>
      <c r="AL19" s="76"/>
      <c r="AM19" s="78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180"/>
      <c r="BI19" s="180"/>
      <c r="BJ19" s="180">
        <v>2</v>
      </c>
      <c r="BK19" s="180">
        <v>2</v>
      </c>
      <c r="BL19" s="180">
        <v>2</v>
      </c>
      <c r="BM19" s="180"/>
      <c r="BN19" s="180"/>
      <c r="BO19" s="180">
        <v>2</v>
      </c>
      <c r="BP19" s="180">
        <v>2</v>
      </c>
      <c r="BQ19" s="180">
        <v>2</v>
      </c>
      <c r="BR19" s="180">
        <v>1</v>
      </c>
      <c r="BS19" s="180"/>
      <c r="BT19" s="180">
        <v>1</v>
      </c>
      <c r="BU19" s="180"/>
      <c r="BV19" s="180"/>
      <c r="BW19" s="180">
        <v>1</v>
      </c>
      <c r="BX19" s="180">
        <v>1</v>
      </c>
      <c r="BY19" s="180">
        <v>2</v>
      </c>
      <c r="BZ19" s="180"/>
      <c r="CA19" s="180"/>
      <c r="CB19" s="180"/>
      <c r="CC19" s="180"/>
      <c r="CD19" s="180"/>
      <c r="CE19" s="180"/>
      <c r="CF19" s="180">
        <v>0</v>
      </c>
      <c r="CG19" s="180">
        <v>2</v>
      </c>
      <c r="CH19" s="180">
        <v>2</v>
      </c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</row>
    <row r="20" spans="2:124" ht="18.75" customHeight="1" x14ac:dyDescent="0.25">
      <c r="B20" s="243"/>
      <c r="C20" s="244"/>
      <c r="D20" s="75" t="s">
        <v>133</v>
      </c>
      <c r="E20" s="79">
        <f>(E19/E13)*100</f>
        <v>6.25</v>
      </c>
      <c r="F20" s="79">
        <f t="shared" ref="F20:AH20" si="52">(F19/F13)*100</f>
        <v>7.1428571428571423</v>
      </c>
      <c r="G20" s="79">
        <f t="shared" si="52"/>
        <v>14.285714285714285</v>
      </c>
      <c r="H20" s="79">
        <f t="shared" si="52"/>
        <v>13.333333333333334</v>
      </c>
      <c r="I20" s="79">
        <f t="shared" si="52"/>
        <v>14.285714285714285</v>
      </c>
      <c r="J20" s="79">
        <f t="shared" si="52"/>
        <v>0</v>
      </c>
      <c r="K20" s="79">
        <f t="shared" si="52"/>
        <v>0</v>
      </c>
      <c r="L20" s="79">
        <f t="shared" si="52"/>
        <v>0</v>
      </c>
      <c r="M20" s="79">
        <f t="shared" si="52"/>
        <v>0</v>
      </c>
      <c r="N20" s="79">
        <f t="shared" si="52"/>
        <v>0</v>
      </c>
      <c r="O20" s="79">
        <f t="shared" si="52"/>
        <v>7.1428571428571423</v>
      </c>
      <c r="P20" s="79">
        <f t="shared" si="52"/>
        <v>7.1428571428571423</v>
      </c>
      <c r="Q20" s="79">
        <f t="shared" si="52"/>
        <v>6.666666666666667</v>
      </c>
      <c r="R20" s="79">
        <f t="shared" si="52"/>
        <v>13.333333333333334</v>
      </c>
      <c r="S20" s="79">
        <f t="shared" si="52"/>
        <v>0</v>
      </c>
      <c r="T20" s="79">
        <f t="shared" si="52"/>
        <v>5.5555555555555554</v>
      </c>
      <c r="U20" s="79">
        <f t="shared" si="52"/>
        <v>6.25</v>
      </c>
      <c r="V20" s="79">
        <f t="shared" si="52"/>
        <v>0</v>
      </c>
      <c r="W20" s="79">
        <f t="shared" si="52"/>
        <v>0</v>
      </c>
      <c r="X20" s="79">
        <f t="shared" si="52"/>
        <v>0</v>
      </c>
      <c r="Y20" s="79">
        <f t="shared" si="52"/>
        <v>0</v>
      </c>
      <c r="Z20" s="79">
        <f t="shared" si="52"/>
        <v>0</v>
      </c>
      <c r="AA20" s="79">
        <f t="shared" si="52"/>
        <v>0</v>
      </c>
      <c r="AB20" s="79">
        <f t="shared" si="52"/>
        <v>0</v>
      </c>
      <c r="AC20" s="79">
        <f t="shared" si="52"/>
        <v>0</v>
      </c>
      <c r="AD20" s="79">
        <f t="shared" si="52"/>
        <v>6.25</v>
      </c>
      <c r="AE20" s="79">
        <f t="shared" si="52"/>
        <v>0</v>
      </c>
      <c r="AF20" s="79">
        <f t="shared" si="52"/>
        <v>0</v>
      </c>
      <c r="AG20" s="79">
        <f t="shared" si="52"/>
        <v>0</v>
      </c>
      <c r="AH20" s="79">
        <f t="shared" si="52"/>
        <v>0</v>
      </c>
      <c r="AI20" s="79">
        <f>(AI19/AI13)*100</f>
        <v>0</v>
      </c>
      <c r="AJ20" s="79">
        <f t="shared" ref="AJ20:CH20" si="53">(AJ19/AJ13)*100</f>
        <v>0</v>
      </c>
      <c r="AK20" s="79">
        <f t="shared" si="53"/>
        <v>0</v>
      </c>
      <c r="AL20" s="79">
        <f t="shared" si="53"/>
        <v>0</v>
      </c>
      <c r="AM20" s="79">
        <f t="shared" si="53"/>
        <v>0</v>
      </c>
      <c r="AN20" s="79">
        <f t="shared" si="53"/>
        <v>0</v>
      </c>
      <c r="AO20" s="79">
        <f t="shared" si="53"/>
        <v>0</v>
      </c>
      <c r="AP20" s="79">
        <f t="shared" si="53"/>
        <v>0</v>
      </c>
      <c r="AQ20" s="79">
        <f t="shared" si="53"/>
        <v>0</v>
      </c>
      <c r="AR20" s="79">
        <f t="shared" si="53"/>
        <v>0</v>
      </c>
      <c r="AS20" s="79">
        <f t="shared" si="53"/>
        <v>0</v>
      </c>
      <c r="AT20" s="79">
        <f t="shared" si="53"/>
        <v>0</v>
      </c>
      <c r="AU20" s="79">
        <f t="shared" si="53"/>
        <v>0</v>
      </c>
      <c r="AV20" s="79">
        <f t="shared" si="53"/>
        <v>0</v>
      </c>
      <c r="AW20" s="79">
        <f t="shared" si="53"/>
        <v>0</v>
      </c>
      <c r="AX20" s="79">
        <f t="shared" si="53"/>
        <v>0</v>
      </c>
      <c r="AY20" s="79">
        <f t="shared" si="53"/>
        <v>0</v>
      </c>
      <c r="AZ20" s="79">
        <f t="shared" si="53"/>
        <v>0</v>
      </c>
      <c r="BA20" s="79">
        <f t="shared" si="53"/>
        <v>0</v>
      </c>
      <c r="BB20" s="79">
        <f t="shared" si="53"/>
        <v>0</v>
      </c>
      <c r="BC20" s="79">
        <f t="shared" si="53"/>
        <v>0</v>
      </c>
      <c r="BD20" s="79">
        <f t="shared" si="53"/>
        <v>0</v>
      </c>
      <c r="BE20" s="79">
        <f t="shared" si="53"/>
        <v>0</v>
      </c>
      <c r="BF20" s="79">
        <f t="shared" si="53"/>
        <v>0</v>
      </c>
      <c r="BG20" s="79">
        <f t="shared" si="53"/>
        <v>0</v>
      </c>
      <c r="BH20" s="184">
        <f t="shared" si="53"/>
        <v>0</v>
      </c>
      <c r="BI20" s="184">
        <f t="shared" si="53"/>
        <v>0</v>
      </c>
      <c r="BJ20" s="184">
        <f t="shared" si="53"/>
        <v>13.333333333333334</v>
      </c>
      <c r="BK20" s="184">
        <f t="shared" si="53"/>
        <v>15.384615384615385</v>
      </c>
      <c r="BL20" s="184">
        <f t="shared" si="53"/>
        <v>20</v>
      </c>
      <c r="BM20" s="184">
        <f t="shared" si="53"/>
        <v>0</v>
      </c>
      <c r="BN20" s="184">
        <f t="shared" si="53"/>
        <v>0</v>
      </c>
      <c r="BO20" s="184">
        <f t="shared" si="53"/>
        <v>13.333333333333334</v>
      </c>
      <c r="BP20" s="184">
        <f t="shared" si="53"/>
        <v>15.384615384615385</v>
      </c>
      <c r="BQ20" s="184">
        <f t="shared" si="53"/>
        <v>20</v>
      </c>
      <c r="BR20" s="184">
        <f t="shared" si="53"/>
        <v>8.3333333333333321</v>
      </c>
      <c r="BS20" s="184">
        <f t="shared" si="53"/>
        <v>0</v>
      </c>
      <c r="BT20" s="184">
        <f>(BT19/BT13)*100</f>
        <v>6.666666666666667</v>
      </c>
      <c r="BU20" s="184">
        <f t="shared" si="53"/>
        <v>0</v>
      </c>
      <c r="BV20" s="184">
        <f t="shared" si="53"/>
        <v>0</v>
      </c>
      <c r="BW20" s="184">
        <f t="shared" si="53"/>
        <v>7.1428571428571423</v>
      </c>
      <c r="BX20" s="184">
        <f t="shared" si="53"/>
        <v>6.666666666666667</v>
      </c>
      <c r="BY20" s="184">
        <f t="shared" si="53"/>
        <v>13.333333333333334</v>
      </c>
      <c r="BZ20" s="184">
        <f t="shared" si="53"/>
        <v>0</v>
      </c>
      <c r="CA20" s="184">
        <f t="shared" si="53"/>
        <v>0</v>
      </c>
      <c r="CB20" s="184">
        <f t="shared" si="53"/>
        <v>0</v>
      </c>
      <c r="CC20" s="184">
        <f t="shared" si="53"/>
        <v>0</v>
      </c>
      <c r="CD20" s="184">
        <f t="shared" si="53"/>
        <v>0</v>
      </c>
      <c r="CE20" s="184">
        <f t="shared" si="53"/>
        <v>0</v>
      </c>
      <c r="CF20" s="184">
        <f t="shared" si="53"/>
        <v>0</v>
      </c>
      <c r="CG20" s="184">
        <f t="shared" si="53"/>
        <v>15.384615384615385</v>
      </c>
      <c r="CH20" s="184">
        <f t="shared" si="53"/>
        <v>13.333333333333334</v>
      </c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</row>
    <row r="21" spans="2:124" ht="18.75" customHeight="1" x14ac:dyDescent="0.25">
      <c r="B21" s="243"/>
      <c r="C21" s="244"/>
      <c r="D21" s="173" t="s">
        <v>131</v>
      </c>
      <c r="E21" s="82">
        <v>0</v>
      </c>
      <c r="F21" s="82">
        <v>0</v>
      </c>
      <c r="G21" s="83"/>
      <c r="H21" s="82">
        <v>1</v>
      </c>
      <c r="I21" s="84">
        <v>1</v>
      </c>
      <c r="J21" s="82">
        <v>1</v>
      </c>
      <c r="K21" s="82">
        <v>0</v>
      </c>
      <c r="L21" s="82">
        <v>0</v>
      </c>
      <c r="M21" s="82">
        <v>2</v>
      </c>
      <c r="N21" s="82">
        <v>0</v>
      </c>
      <c r="O21" s="82">
        <v>2</v>
      </c>
      <c r="P21" s="82">
        <v>1</v>
      </c>
      <c r="Q21" s="82">
        <v>2</v>
      </c>
      <c r="R21" s="82">
        <v>4</v>
      </c>
      <c r="S21" s="82">
        <v>1</v>
      </c>
      <c r="T21" s="82">
        <v>0</v>
      </c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82"/>
      <c r="AJ21" s="82"/>
      <c r="AK21" s="83"/>
      <c r="AL21" s="82"/>
      <c r="AM21" s="84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</row>
    <row r="22" spans="2:124" ht="18" customHeight="1" x14ac:dyDescent="0.25">
      <c r="B22" s="243"/>
      <c r="C22" s="244"/>
      <c r="D22" s="75" t="s">
        <v>36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>
        <v>2</v>
      </c>
      <c r="S22" s="76">
        <v>1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>
        <v>1</v>
      </c>
      <c r="AI22" s="76">
        <v>1</v>
      </c>
      <c r="AJ22" s="76"/>
      <c r="AK22" s="77"/>
      <c r="AL22" s="76"/>
      <c r="AM22" s="78"/>
      <c r="AN22" s="76"/>
      <c r="AO22" s="76"/>
      <c r="AP22" s="76"/>
      <c r="AQ22" s="76"/>
      <c r="AR22" s="76"/>
      <c r="AS22" s="76"/>
      <c r="AT22" s="76">
        <v>1</v>
      </c>
      <c r="AU22" s="76"/>
      <c r="AV22" s="76"/>
      <c r="AW22" s="76"/>
      <c r="AX22" s="76"/>
      <c r="AY22" s="76"/>
      <c r="AZ22" s="76">
        <v>0</v>
      </c>
      <c r="BA22" s="76">
        <v>1</v>
      </c>
      <c r="BB22" s="76"/>
      <c r="BC22" s="76"/>
      <c r="BD22" s="76"/>
      <c r="BE22" s="76"/>
      <c r="BF22" s="76"/>
      <c r="BG22" s="76">
        <v>0</v>
      </c>
      <c r="BH22" s="180">
        <v>41</v>
      </c>
      <c r="BI22" s="180">
        <v>35</v>
      </c>
      <c r="BJ22" s="180">
        <v>35</v>
      </c>
      <c r="BK22" s="180">
        <v>41</v>
      </c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0">
        <v>25</v>
      </c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</row>
    <row r="23" spans="2:124" ht="18" customHeight="1" thickBot="1" x14ac:dyDescent="0.3">
      <c r="B23" s="245"/>
      <c r="C23" s="246"/>
      <c r="D23" s="85" t="s">
        <v>4</v>
      </c>
      <c r="E23" s="86">
        <v>34</v>
      </c>
      <c r="F23" s="86">
        <v>35</v>
      </c>
      <c r="G23" s="87">
        <v>44</v>
      </c>
      <c r="H23" s="86">
        <v>42</v>
      </c>
      <c r="I23" s="88"/>
      <c r="J23" s="86">
        <v>38</v>
      </c>
      <c r="K23" s="86">
        <v>37</v>
      </c>
      <c r="L23" s="86">
        <v>35</v>
      </c>
      <c r="M23" s="86">
        <v>31</v>
      </c>
      <c r="N23" s="86">
        <v>39</v>
      </c>
      <c r="O23" s="86">
        <v>35</v>
      </c>
      <c r="P23" s="86">
        <v>46</v>
      </c>
      <c r="Q23" s="86">
        <v>39</v>
      </c>
      <c r="R23" s="86">
        <v>41</v>
      </c>
      <c r="S23" s="86">
        <v>40</v>
      </c>
      <c r="T23" s="86">
        <v>43</v>
      </c>
      <c r="U23" s="86">
        <v>41</v>
      </c>
      <c r="V23" s="86">
        <v>33</v>
      </c>
      <c r="W23" s="86">
        <v>41</v>
      </c>
      <c r="X23" s="86">
        <v>29</v>
      </c>
      <c r="Y23" s="86">
        <v>36</v>
      </c>
      <c r="Z23" s="86">
        <v>34</v>
      </c>
      <c r="AA23" s="86">
        <v>41</v>
      </c>
      <c r="AB23" s="86">
        <v>40</v>
      </c>
      <c r="AC23" s="86">
        <v>35</v>
      </c>
      <c r="AD23" s="86">
        <v>41</v>
      </c>
      <c r="AE23" s="86">
        <v>40</v>
      </c>
      <c r="AF23" s="86">
        <v>26</v>
      </c>
      <c r="AG23" s="86">
        <v>39</v>
      </c>
      <c r="AH23" s="86">
        <v>33</v>
      </c>
      <c r="AI23" s="86">
        <v>37</v>
      </c>
      <c r="AJ23" s="86">
        <v>48</v>
      </c>
      <c r="AK23" s="87">
        <v>36</v>
      </c>
      <c r="AL23" s="86">
        <v>38</v>
      </c>
      <c r="AM23" s="88">
        <v>36</v>
      </c>
      <c r="AN23" s="86">
        <v>33</v>
      </c>
      <c r="AO23" s="86">
        <v>32</v>
      </c>
      <c r="AP23" s="86">
        <v>33</v>
      </c>
      <c r="AQ23" s="86">
        <v>35</v>
      </c>
      <c r="AR23" s="86">
        <v>34</v>
      </c>
      <c r="AS23" s="86">
        <v>40</v>
      </c>
      <c r="AT23" s="86">
        <v>41</v>
      </c>
      <c r="AU23" s="86">
        <v>36</v>
      </c>
      <c r="AV23" s="86">
        <v>34</v>
      </c>
      <c r="AW23" s="86">
        <v>39</v>
      </c>
      <c r="AX23" s="86">
        <v>43</v>
      </c>
      <c r="AY23" s="86">
        <v>37</v>
      </c>
      <c r="AZ23" s="86">
        <v>30</v>
      </c>
      <c r="BA23" s="86">
        <v>38</v>
      </c>
      <c r="BB23" s="86">
        <v>37</v>
      </c>
      <c r="BC23" s="86">
        <v>30</v>
      </c>
      <c r="BD23" s="86">
        <v>35</v>
      </c>
      <c r="BE23" s="86">
        <v>39</v>
      </c>
      <c r="BF23" s="86">
        <v>47</v>
      </c>
      <c r="BG23" s="86">
        <v>32</v>
      </c>
      <c r="BH23" s="86">
        <v>35</v>
      </c>
      <c r="BI23" s="86">
        <v>36</v>
      </c>
      <c r="BJ23" s="86">
        <v>35</v>
      </c>
      <c r="BK23" s="86">
        <v>33</v>
      </c>
      <c r="BL23" s="180">
        <v>41</v>
      </c>
      <c r="BM23" s="180">
        <v>41</v>
      </c>
      <c r="BN23" s="180">
        <v>35</v>
      </c>
      <c r="BO23" s="180">
        <v>35</v>
      </c>
      <c r="BP23" s="180">
        <v>41</v>
      </c>
      <c r="BQ23" s="180">
        <v>34</v>
      </c>
      <c r="BR23" s="180">
        <v>40</v>
      </c>
      <c r="BS23" s="180">
        <v>37</v>
      </c>
      <c r="BT23" s="180">
        <v>25</v>
      </c>
      <c r="BU23" s="180">
        <v>40</v>
      </c>
      <c r="BV23" s="180">
        <v>39</v>
      </c>
      <c r="BW23" s="180">
        <v>35</v>
      </c>
      <c r="BX23" s="180">
        <v>43</v>
      </c>
      <c r="BY23" s="180">
        <v>41</v>
      </c>
      <c r="BZ23" s="180">
        <v>37</v>
      </c>
      <c r="CA23" s="180">
        <v>29</v>
      </c>
      <c r="CB23" s="180">
        <v>42</v>
      </c>
      <c r="CC23" s="180"/>
      <c r="CD23" s="180"/>
      <c r="CE23" s="180">
        <v>25</v>
      </c>
      <c r="CF23" s="180">
        <v>30</v>
      </c>
      <c r="CG23" s="180">
        <v>25</v>
      </c>
      <c r="CH23" s="86">
        <v>25</v>
      </c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</row>
    <row r="24" spans="2:124" ht="18" customHeight="1" x14ac:dyDescent="0.25">
      <c r="B24" s="241" t="s">
        <v>23</v>
      </c>
      <c r="C24" s="242"/>
      <c r="D24" s="89" t="s">
        <v>114</v>
      </c>
      <c r="E24" s="1">
        <v>100000</v>
      </c>
      <c r="F24" s="2">
        <v>100000</v>
      </c>
      <c r="G24" s="1">
        <v>150000</v>
      </c>
      <c r="H24" s="2">
        <v>100000</v>
      </c>
      <c r="I24" s="3">
        <v>100000</v>
      </c>
      <c r="J24" s="2">
        <v>100000</v>
      </c>
      <c r="K24" s="2">
        <v>100000</v>
      </c>
      <c r="L24" s="2">
        <v>100000</v>
      </c>
      <c r="M24" s="2">
        <v>100000</v>
      </c>
      <c r="N24" s="2">
        <v>100000</v>
      </c>
      <c r="O24" s="2">
        <v>100000</v>
      </c>
      <c r="P24" s="2">
        <v>100000</v>
      </c>
      <c r="Q24" s="2">
        <v>100000</v>
      </c>
      <c r="R24" s="2">
        <v>100000</v>
      </c>
      <c r="S24" s="2">
        <v>100000</v>
      </c>
      <c r="T24" s="2">
        <v>50000</v>
      </c>
      <c r="U24" s="2">
        <v>100000</v>
      </c>
      <c r="V24" s="2">
        <v>50000</v>
      </c>
      <c r="W24" s="2">
        <v>100000</v>
      </c>
      <c r="X24" s="2">
        <v>100000</v>
      </c>
      <c r="Y24" s="2">
        <v>100000</v>
      </c>
      <c r="Z24" s="2">
        <v>100000</v>
      </c>
      <c r="AA24" s="2">
        <v>100000</v>
      </c>
      <c r="AB24" s="2">
        <v>100000</v>
      </c>
      <c r="AC24" s="2">
        <v>50000</v>
      </c>
      <c r="AD24" s="2">
        <v>50000</v>
      </c>
      <c r="AE24" s="2">
        <v>100000</v>
      </c>
      <c r="AF24" s="2">
        <v>100000</v>
      </c>
      <c r="AG24" s="2">
        <v>50000</v>
      </c>
      <c r="AH24" s="2">
        <v>50000</v>
      </c>
      <c r="AI24" s="1">
        <v>50000</v>
      </c>
      <c r="AJ24" s="2">
        <v>50000</v>
      </c>
      <c r="AK24" s="1">
        <v>100000</v>
      </c>
      <c r="AL24" s="2">
        <v>50000</v>
      </c>
      <c r="AM24" s="3">
        <v>50000</v>
      </c>
      <c r="AN24" s="2">
        <v>100000</v>
      </c>
      <c r="AO24" s="2">
        <v>100000</v>
      </c>
      <c r="AP24" s="2">
        <v>150000</v>
      </c>
      <c r="AQ24" s="2">
        <v>50000</v>
      </c>
      <c r="AR24" s="2">
        <v>100000</v>
      </c>
      <c r="AS24" s="2">
        <v>100000</v>
      </c>
      <c r="AT24" s="2">
        <v>100000</v>
      </c>
      <c r="AU24" s="2">
        <v>50000</v>
      </c>
      <c r="AV24" s="2">
        <v>100000</v>
      </c>
      <c r="AW24" s="2">
        <v>100000</v>
      </c>
      <c r="AX24" s="2">
        <v>100000</v>
      </c>
      <c r="AY24" s="2">
        <v>100000</v>
      </c>
      <c r="AZ24" s="2">
        <v>100000</v>
      </c>
      <c r="BA24" s="2">
        <v>50000</v>
      </c>
      <c r="BB24" s="2">
        <v>100000</v>
      </c>
      <c r="BC24" s="2">
        <v>50000</v>
      </c>
      <c r="BD24" s="2">
        <v>100000</v>
      </c>
      <c r="BE24" s="2">
        <v>50000</v>
      </c>
      <c r="BF24" s="2">
        <v>50000</v>
      </c>
      <c r="BG24" s="2">
        <v>50000</v>
      </c>
      <c r="BH24" s="2">
        <v>50000</v>
      </c>
      <c r="BI24" s="2">
        <v>50000</v>
      </c>
      <c r="BJ24" s="2">
        <v>100000</v>
      </c>
      <c r="BK24" s="2">
        <v>100000</v>
      </c>
      <c r="BL24" s="2">
        <v>100000</v>
      </c>
      <c r="BM24" s="2">
        <v>100000</v>
      </c>
      <c r="BN24" s="2">
        <v>50000</v>
      </c>
      <c r="BO24" s="2">
        <v>100000</v>
      </c>
      <c r="BP24" s="2">
        <v>50000</v>
      </c>
      <c r="BQ24" s="2">
        <v>100000</v>
      </c>
      <c r="BR24" s="2">
        <v>50000</v>
      </c>
      <c r="BS24" s="2">
        <v>100000</v>
      </c>
      <c r="BT24" s="2">
        <v>100000</v>
      </c>
      <c r="BU24" s="2">
        <v>100000</v>
      </c>
      <c r="BV24" s="2">
        <v>100000</v>
      </c>
      <c r="BW24" s="2">
        <v>100000</v>
      </c>
      <c r="BX24" s="2">
        <v>100000</v>
      </c>
      <c r="BY24" s="2">
        <v>100000</v>
      </c>
      <c r="BZ24" s="2">
        <v>100000</v>
      </c>
      <c r="CA24" s="2">
        <v>100000</v>
      </c>
      <c r="CB24" s="2">
        <v>100000</v>
      </c>
      <c r="CC24" s="2">
        <v>100000</v>
      </c>
      <c r="CD24" s="2">
        <v>100000</v>
      </c>
      <c r="CE24" s="2">
        <v>100000</v>
      </c>
      <c r="CF24" s="2">
        <v>100000</v>
      </c>
      <c r="CG24" s="2">
        <v>100000</v>
      </c>
      <c r="CH24" s="2">
        <v>100000</v>
      </c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</row>
    <row r="25" spans="2:124" ht="18" customHeight="1" x14ac:dyDescent="0.25">
      <c r="B25" s="243"/>
      <c r="C25" s="244"/>
      <c r="D25" s="90" t="s">
        <v>67</v>
      </c>
      <c r="E25" s="9" t="s">
        <v>193</v>
      </c>
      <c r="F25" s="10" t="s">
        <v>193</v>
      </c>
      <c r="G25" s="9" t="s">
        <v>193</v>
      </c>
      <c r="H25" s="10" t="s">
        <v>193</v>
      </c>
      <c r="I25" s="11" t="s">
        <v>193</v>
      </c>
      <c r="J25" s="10" t="s">
        <v>193</v>
      </c>
      <c r="K25" s="10" t="s">
        <v>193</v>
      </c>
      <c r="L25" s="10" t="s">
        <v>193</v>
      </c>
      <c r="M25" s="10" t="s">
        <v>193</v>
      </c>
      <c r="N25" s="10" t="s">
        <v>193</v>
      </c>
      <c r="O25" s="10" t="s">
        <v>193</v>
      </c>
      <c r="P25" s="10" t="s">
        <v>193</v>
      </c>
      <c r="Q25" s="10" t="s">
        <v>193</v>
      </c>
      <c r="R25" s="10" t="s">
        <v>193</v>
      </c>
      <c r="S25" s="10" t="s">
        <v>193</v>
      </c>
      <c r="T25" s="10" t="s">
        <v>193</v>
      </c>
      <c r="U25" s="10" t="s">
        <v>193</v>
      </c>
      <c r="V25" s="10" t="s">
        <v>193</v>
      </c>
      <c r="W25" s="10" t="s">
        <v>193</v>
      </c>
      <c r="X25" s="10" t="s">
        <v>193</v>
      </c>
      <c r="Y25" s="10" t="s">
        <v>194</v>
      </c>
      <c r="Z25" s="10" t="s">
        <v>193</v>
      </c>
      <c r="AA25" s="10" t="s">
        <v>193</v>
      </c>
      <c r="AB25" s="10" t="s">
        <v>193</v>
      </c>
      <c r="AC25" s="10" t="s">
        <v>193</v>
      </c>
      <c r="AD25" s="10" t="s">
        <v>193</v>
      </c>
      <c r="AE25" s="10" t="s">
        <v>193</v>
      </c>
      <c r="AF25" s="10" t="s">
        <v>193</v>
      </c>
      <c r="AG25" s="10" t="s">
        <v>193</v>
      </c>
      <c r="AH25" s="10" t="s">
        <v>193</v>
      </c>
      <c r="AI25" s="9" t="s">
        <v>194</v>
      </c>
      <c r="AJ25" s="10" t="s">
        <v>193</v>
      </c>
      <c r="AK25" s="9" t="s">
        <v>193</v>
      </c>
      <c r="AL25" s="10" t="s">
        <v>193</v>
      </c>
      <c r="AM25" s="11" t="s">
        <v>193</v>
      </c>
      <c r="AN25" s="10" t="s">
        <v>193</v>
      </c>
      <c r="AO25" s="10" t="s">
        <v>193</v>
      </c>
      <c r="AP25" s="10" t="s">
        <v>193</v>
      </c>
      <c r="AQ25" s="10" t="s">
        <v>193</v>
      </c>
      <c r="AR25" s="10" t="s">
        <v>193</v>
      </c>
      <c r="AS25" s="10" t="s">
        <v>193</v>
      </c>
      <c r="AT25" s="10" t="s">
        <v>193</v>
      </c>
      <c r="AU25" s="10" t="s">
        <v>193</v>
      </c>
      <c r="AV25" s="10" t="s">
        <v>193</v>
      </c>
      <c r="AW25" s="10" t="s">
        <v>193</v>
      </c>
      <c r="AX25" s="10" t="s">
        <v>193</v>
      </c>
      <c r="AY25" s="10" t="s">
        <v>193</v>
      </c>
      <c r="AZ25" s="10" t="s">
        <v>193</v>
      </c>
      <c r="BA25" s="10" t="s">
        <v>193</v>
      </c>
      <c r="BB25" s="10" t="s">
        <v>193</v>
      </c>
      <c r="BC25" s="10" t="s">
        <v>193</v>
      </c>
      <c r="BD25" s="10" t="s">
        <v>193</v>
      </c>
      <c r="BE25" s="10" t="s">
        <v>193</v>
      </c>
      <c r="BF25" s="10" t="s">
        <v>193</v>
      </c>
      <c r="BG25" s="10" t="s">
        <v>193</v>
      </c>
      <c r="BH25" s="10" t="s">
        <v>193</v>
      </c>
      <c r="BI25" s="10" t="s">
        <v>193</v>
      </c>
      <c r="BJ25" s="10" t="s">
        <v>193</v>
      </c>
      <c r="BK25" s="10" t="s">
        <v>193</v>
      </c>
      <c r="BL25" s="10" t="s">
        <v>193</v>
      </c>
      <c r="BM25" s="10" t="s">
        <v>193</v>
      </c>
      <c r="BN25" s="10" t="s">
        <v>193</v>
      </c>
      <c r="BO25" s="10" t="s">
        <v>193</v>
      </c>
      <c r="BP25" s="10" t="s">
        <v>193</v>
      </c>
      <c r="BQ25" s="10" t="s">
        <v>193</v>
      </c>
      <c r="BR25" s="10" t="s">
        <v>193</v>
      </c>
      <c r="BS25" s="10" t="s">
        <v>193</v>
      </c>
      <c r="BT25" s="10" t="s">
        <v>193</v>
      </c>
      <c r="BU25" s="10" t="s">
        <v>193</v>
      </c>
      <c r="BV25" s="10" t="s">
        <v>193</v>
      </c>
      <c r="BW25" s="10" t="s">
        <v>193</v>
      </c>
      <c r="BX25" s="10" t="s">
        <v>193</v>
      </c>
      <c r="BY25" s="10" t="s">
        <v>193</v>
      </c>
      <c r="BZ25" s="10" t="s">
        <v>193</v>
      </c>
      <c r="CA25" s="10" t="s">
        <v>193</v>
      </c>
      <c r="CB25" s="10" t="s">
        <v>193</v>
      </c>
      <c r="CC25" s="10" t="s">
        <v>193</v>
      </c>
      <c r="CD25" s="10" t="s">
        <v>193</v>
      </c>
      <c r="CE25" s="10" t="s">
        <v>193</v>
      </c>
      <c r="CF25" s="10" t="s">
        <v>193</v>
      </c>
      <c r="CG25" s="10" t="s">
        <v>193</v>
      </c>
      <c r="CH25" s="10" t="s">
        <v>193</v>
      </c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</row>
    <row r="26" spans="2:124" ht="18" customHeight="1" x14ac:dyDescent="0.4">
      <c r="B26" s="243"/>
      <c r="C26" s="244"/>
      <c r="D26" s="90" t="s">
        <v>89</v>
      </c>
      <c r="E26" s="4">
        <v>10</v>
      </c>
      <c r="F26" s="5">
        <v>10</v>
      </c>
      <c r="G26" s="91">
        <v>10</v>
      </c>
      <c r="H26" s="92">
        <v>10</v>
      </c>
      <c r="I26" s="91">
        <v>10</v>
      </c>
      <c r="J26" s="92">
        <v>10</v>
      </c>
      <c r="K26" s="92">
        <v>10</v>
      </c>
      <c r="L26" s="92">
        <v>10</v>
      </c>
      <c r="M26" s="92">
        <v>10</v>
      </c>
      <c r="N26" s="92">
        <v>10</v>
      </c>
      <c r="O26" s="92">
        <v>10</v>
      </c>
      <c r="P26" s="92">
        <v>10</v>
      </c>
      <c r="Q26" s="92">
        <v>10</v>
      </c>
      <c r="R26" s="92">
        <v>10</v>
      </c>
      <c r="S26" s="92">
        <v>10</v>
      </c>
      <c r="T26" s="92">
        <v>10</v>
      </c>
      <c r="U26" s="92">
        <v>10</v>
      </c>
      <c r="V26" s="92">
        <v>10</v>
      </c>
      <c r="W26" s="92">
        <v>10</v>
      </c>
      <c r="X26" s="92">
        <v>10</v>
      </c>
      <c r="Y26" s="92">
        <v>10</v>
      </c>
      <c r="Z26" s="92">
        <v>10</v>
      </c>
      <c r="AA26" s="92">
        <v>10</v>
      </c>
      <c r="AB26" s="92">
        <v>10</v>
      </c>
      <c r="AC26" s="92">
        <v>10</v>
      </c>
      <c r="AD26" s="92">
        <v>10</v>
      </c>
      <c r="AE26" s="92">
        <v>10</v>
      </c>
      <c r="AF26" s="92">
        <v>10</v>
      </c>
      <c r="AG26" s="92">
        <v>10</v>
      </c>
      <c r="AH26" s="92">
        <v>10</v>
      </c>
      <c r="AI26" s="4">
        <v>10</v>
      </c>
      <c r="AJ26" s="5">
        <v>10</v>
      </c>
      <c r="AK26" s="91">
        <v>10</v>
      </c>
      <c r="AL26" s="92">
        <v>10</v>
      </c>
      <c r="AM26" s="91">
        <v>10</v>
      </c>
      <c r="AN26" s="92">
        <v>10</v>
      </c>
      <c r="AO26" s="92">
        <v>10</v>
      </c>
      <c r="AP26" s="92">
        <v>10</v>
      </c>
      <c r="AQ26" s="92">
        <v>10</v>
      </c>
      <c r="AR26" s="92">
        <v>10</v>
      </c>
      <c r="AS26" s="92">
        <v>10</v>
      </c>
      <c r="AT26" s="92">
        <v>10</v>
      </c>
      <c r="AU26" s="92">
        <v>10</v>
      </c>
      <c r="AV26" s="92">
        <v>10</v>
      </c>
      <c r="AW26" s="92">
        <v>10</v>
      </c>
      <c r="AX26" s="92">
        <v>10</v>
      </c>
      <c r="AY26" s="92">
        <v>10</v>
      </c>
      <c r="AZ26" s="92">
        <v>10</v>
      </c>
      <c r="BA26" s="92">
        <v>10</v>
      </c>
      <c r="BB26" s="92">
        <v>10</v>
      </c>
      <c r="BC26" s="92">
        <v>10</v>
      </c>
      <c r="BD26" s="92">
        <v>10</v>
      </c>
      <c r="BE26" s="92">
        <v>10</v>
      </c>
      <c r="BF26" s="92">
        <v>10</v>
      </c>
      <c r="BG26" s="92">
        <v>10</v>
      </c>
      <c r="BH26" s="92">
        <v>10</v>
      </c>
      <c r="BI26" s="92">
        <v>10</v>
      </c>
      <c r="BJ26" s="92">
        <v>10</v>
      </c>
      <c r="BK26" s="92">
        <v>10</v>
      </c>
      <c r="BL26" s="92">
        <v>10</v>
      </c>
      <c r="BM26" s="92">
        <v>10</v>
      </c>
      <c r="BN26" s="92">
        <v>10</v>
      </c>
      <c r="BO26" s="92">
        <v>10</v>
      </c>
      <c r="BP26" s="92">
        <v>10</v>
      </c>
      <c r="BQ26" s="92">
        <v>10</v>
      </c>
      <c r="BR26" s="92">
        <v>10</v>
      </c>
      <c r="BS26" s="92">
        <v>10</v>
      </c>
      <c r="BT26" s="92">
        <v>10</v>
      </c>
      <c r="BU26" s="92">
        <v>10</v>
      </c>
      <c r="BV26" s="92">
        <v>10</v>
      </c>
      <c r="BW26" s="92">
        <v>10</v>
      </c>
      <c r="BX26" s="92">
        <v>10</v>
      </c>
      <c r="BY26" s="92">
        <v>10</v>
      </c>
      <c r="BZ26" s="92">
        <v>10</v>
      </c>
      <c r="CA26" s="92">
        <v>10</v>
      </c>
      <c r="CB26" s="92">
        <v>10</v>
      </c>
      <c r="CC26" s="92">
        <v>10</v>
      </c>
      <c r="CD26" s="92">
        <v>10</v>
      </c>
      <c r="CE26" s="92">
        <v>10</v>
      </c>
      <c r="CF26" s="92">
        <v>10</v>
      </c>
      <c r="CG26" s="92">
        <v>10</v>
      </c>
      <c r="CH26" s="92">
        <v>10</v>
      </c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</row>
    <row r="27" spans="2:124" ht="18.75" customHeight="1" x14ac:dyDescent="0.25">
      <c r="B27" s="243"/>
      <c r="C27" s="244"/>
      <c r="D27" s="90" t="s">
        <v>49</v>
      </c>
      <c r="E27" s="4">
        <v>43200000</v>
      </c>
      <c r="F27" s="5">
        <v>36400000</v>
      </c>
      <c r="G27" s="4">
        <v>44100000</v>
      </c>
      <c r="H27" s="5">
        <v>37500000</v>
      </c>
      <c r="I27" s="6">
        <v>35000000</v>
      </c>
      <c r="J27" s="5">
        <v>31500000</v>
      </c>
      <c r="K27" s="5">
        <v>31500000</v>
      </c>
      <c r="L27" s="5">
        <v>25300000</v>
      </c>
      <c r="M27" s="5">
        <v>33000000</v>
      </c>
      <c r="N27" s="5">
        <v>26600000</v>
      </c>
      <c r="O27" s="5">
        <v>32200000</v>
      </c>
      <c r="P27" s="5">
        <v>23800000</v>
      </c>
      <c r="Q27" s="5">
        <v>25500000</v>
      </c>
      <c r="R27" s="5">
        <v>25600000</v>
      </c>
      <c r="S27" s="5">
        <v>25500000</v>
      </c>
      <c r="T27" s="5">
        <v>15300000</v>
      </c>
      <c r="U27" s="5">
        <v>27200000</v>
      </c>
      <c r="V27" s="5">
        <v>11900000</v>
      </c>
      <c r="W27" s="5">
        <v>22400000</v>
      </c>
      <c r="X27" s="5">
        <v>21750000</v>
      </c>
      <c r="Y27" s="5">
        <v>25500000</v>
      </c>
      <c r="Z27" s="5">
        <v>25500000</v>
      </c>
      <c r="AA27" s="5">
        <v>28800000</v>
      </c>
      <c r="AB27" s="5">
        <v>25600000</v>
      </c>
      <c r="AC27" s="5">
        <v>12000000</v>
      </c>
      <c r="AD27" s="5">
        <v>12000000</v>
      </c>
      <c r="AE27" s="5">
        <v>173500000</v>
      </c>
      <c r="AF27" s="5">
        <v>24000000</v>
      </c>
      <c r="AG27" s="5">
        <v>10500000</v>
      </c>
      <c r="AH27" s="5">
        <v>12000000</v>
      </c>
      <c r="AI27" s="4">
        <v>4200000</v>
      </c>
      <c r="AJ27" s="5">
        <v>10400000</v>
      </c>
      <c r="AK27" s="4">
        <v>17600000</v>
      </c>
      <c r="AL27" s="5">
        <v>9750000</v>
      </c>
      <c r="AM27" s="6">
        <v>9750000</v>
      </c>
      <c r="AN27" s="5">
        <v>19500000</v>
      </c>
      <c r="AO27" s="5">
        <v>15750000</v>
      </c>
      <c r="AP27" s="5">
        <v>23250000</v>
      </c>
      <c r="AQ27" s="5">
        <v>11900000</v>
      </c>
      <c r="AR27" s="5">
        <v>16800000</v>
      </c>
      <c r="AS27" s="5">
        <v>15600000</v>
      </c>
      <c r="AT27" s="5">
        <v>19800000</v>
      </c>
      <c r="AU27" s="5">
        <v>9000000</v>
      </c>
      <c r="AV27" s="5">
        <v>16000000</v>
      </c>
      <c r="AW27" s="5">
        <v>17000000</v>
      </c>
      <c r="AX27" s="5">
        <v>14200000</v>
      </c>
      <c r="AY27" s="5">
        <v>12800000</v>
      </c>
      <c r="AZ27" s="5">
        <v>12000000</v>
      </c>
      <c r="BA27" s="5">
        <v>6400000</v>
      </c>
      <c r="BB27" s="5">
        <v>14400000</v>
      </c>
      <c r="BC27" s="5">
        <v>4600000</v>
      </c>
      <c r="BD27" s="5">
        <v>10600000</v>
      </c>
      <c r="BE27" s="5">
        <v>5950000</v>
      </c>
      <c r="BF27" s="5">
        <v>4600000</v>
      </c>
      <c r="BG27" s="5">
        <v>5150000</v>
      </c>
      <c r="BH27" s="5">
        <v>4000000</v>
      </c>
      <c r="BI27" s="5">
        <v>4000000</v>
      </c>
      <c r="BJ27" s="5">
        <v>1100000</v>
      </c>
      <c r="BK27" s="5">
        <v>3500000</v>
      </c>
      <c r="BL27" s="5">
        <v>3500000</v>
      </c>
      <c r="BM27" s="5">
        <v>1100000</v>
      </c>
      <c r="BN27" s="5">
        <v>700000</v>
      </c>
      <c r="BO27" s="5">
        <v>1500000</v>
      </c>
      <c r="BP27" s="5">
        <v>650000</v>
      </c>
      <c r="BQ27" s="5">
        <v>1000000</v>
      </c>
      <c r="BR27" s="5">
        <v>600000</v>
      </c>
      <c r="BS27" s="5">
        <v>1200000</v>
      </c>
      <c r="BT27" s="5">
        <v>1500000</v>
      </c>
      <c r="BU27" s="5">
        <v>1500000</v>
      </c>
      <c r="BV27" s="5">
        <v>1200000</v>
      </c>
      <c r="BW27" s="5">
        <v>1400000</v>
      </c>
      <c r="BX27" s="5">
        <v>1500000</v>
      </c>
      <c r="BY27" s="5">
        <v>1500000</v>
      </c>
      <c r="BZ27" s="5">
        <v>1400000</v>
      </c>
      <c r="CA27" s="5">
        <v>1500000</v>
      </c>
      <c r="CB27" s="5">
        <v>1500000</v>
      </c>
      <c r="CC27" s="5">
        <v>3800000</v>
      </c>
      <c r="CD27" s="5">
        <v>2900000</v>
      </c>
      <c r="CE27" s="5">
        <v>1500000</v>
      </c>
      <c r="CF27" s="5">
        <v>1500000</v>
      </c>
      <c r="CG27" s="5">
        <v>1300000</v>
      </c>
      <c r="CH27" s="5">
        <v>1500000</v>
      </c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</row>
    <row r="28" spans="2:124" ht="18.75" customHeight="1" x14ac:dyDescent="0.25">
      <c r="B28" s="243"/>
      <c r="C28" s="244"/>
      <c r="D28" s="90" t="s">
        <v>97</v>
      </c>
      <c r="E28" s="4">
        <v>1600000</v>
      </c>
      <c r="F28" s="5">
        <v>700000</v>
      </c>
      <c r="G28" s="4">
        <v>1400000</v>
      </c>
      <c r="H28" s="5">
        <v>750000</v>
      </c>
      <c r="I28" s="5">
        <v>700000</v>
      </c>
      <c r="J28" s="5"/>
      <c r="K28" s="5">
        <v>750000</v>
      </c>
      <c r="L28" s="5">
        <v>550000</v>
      </c>
      <c r="M28" s="5">
        <v>750000</v>
      </c>
      <c r="N28" s="5">
        <v>700000</v>
      </c>
      <c r="O28" s="5">
        <v>1400000</v>
      </c>
      <c r="P28" s="5">
        <v>700000</v>
      </c>
      <c r="Q28" s="5">
        <v>750000</v>
      </c>
      <c r="R28" s="5">
        <v>750000</v>
      </c>
      <c r="S28" s="5">
        <v>300000</v>
      </c>
      <c r="T28" s="5">
        <v>360000</v>
      </c>
      <c r="U28" s="5">
        <v>320000</v>
      </c>
      <c r="V28" s="5"/>
      <c r="W28" s="5">
        <v>700000</v>
      </c>
      <c r="X28" s="5">
        <v>300000</v>
      </c>
      <c r="Y28" s="5">
        <v>300000</v>
      </c>
      <c r="Z28" s="5">
        <v>750000</v>
      </c>
      <c r="AA28" s="5">
        <v>900000</v>
      </c>
      <c r="AB28" s="5">
        <v>800000</v>
      </c>
      <c r="AC28" s="5"/>
      <c r="AD28" s="5"/>
      <c r="AE28" s="5">
        <v>750000</v>
      </c>
      <c r="AF28" s="5"/>
      <c r="AG28" s="5"/>
      <c r="AH28" s="5"/>
      <c r="AI28" s="4"/>
      <c r="AJ28" s="5"/>
      <c r="AK28" s="4"/>
      <c r="AL28" s="5"/>
      <c r="AM28" s="6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</row>
    <row r="29" spans="2:124" ht="18.75" customHeight="1" x14ac:dyDescent="0.25">
      <c r="B29" s="243"/>
      <c r="C29" s="244"/>
      <c r="D29" s="90" t="s">
        <v>112</v>
      </c>
      <c r="E29" s="4"/>
      <c r="F29" s="5"/>
      <c r="G29" s="4"/>
      <c r="H29" s="5"/>
      <c r="I29" s="6"/>
      <c r="J29" s="5"/>
      <c r="K29" s="5"/>
      <c r="L29" s="5"/>
      <c r="M29" s="5">
        <v>11400</v>
      </c>
      <c r="N29" s="5"/>
      <c r="O29" s="5"/>
      <c r="P29" s="5">
        <v>13000</v>
      </c>
      <c r="Q29" s="5"/>
      <c r="R29" s="5"/>
      <c r="S29" s="5"/>
      <c r="T29" s="5"/>
      <c r="U29" s="5"/>
      <c r="V29" s="5"/>
      <c r="W29" s="5"/>
      <c r="X29" s="5"/>
      <c r="Y29" s="5">
        <v>0</v>
      </c>
      <c r="Z29" s="5"/>
      <c r="AA29" s="5"/>
      <c r="AB29" s="5"/>
      <c r="AC29" s="5"/>
      <c r="AD29" s="5"/>
      <c r="AE29" s="5"/>
      <c r="AF29" s="5"/>
      <c r="AG29" s="5"/>
      <c r="AH29" s="5"/>
      <c r="AI29" s="4"/>
      <c r="AJ29" s="5"/>
      <c r="AK29" s="4"/>
      <c r="AL29" s="5">
        <v>0</v>
      </c>
      <c r="AM29" s="6"/>
      <c r="AN29" s="5"/>
      <c r="AO29" s="5">
        <v>100000</v>
      </c>
      <c r="AP29" s="5">
        <v>60000</v>
      </c>
      <c r="AQ29" s="5">
        <v>3000</v>
      </c>
      <c r="AR29" s="5"/>
      <c r="AS29" s="5">
        <v>0</v>
      </c>
      <c r="AT29" s="5"/>
      <c r="AU29" s="5"/>
      <c r="AV29" s="5">
        <v>12000</v>
      </c>
      <c r="AW29" s="5"/>
      <c r="AX29" s="5"/>
      <c r="AY29" s="5"/>
      <c r="AZ29" s="5"/>
      <c r="BA29" s="5"/>
      <c r="BB29" s="5"/>
      <c r="BC29" s="5"/>
      <c r="BD29" s="5">
        <v>30000</v>
      </c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</row>
    <row r="30" spans="2:124" ht="18.75" customHeight="1" x14ac:dyDescent="0.25">
      <c r="B30" s="243"/>
      <c r="C30" s="244"/>
      <c r="D30" s="90" t="s">
        <v>111</v>
      </c>
      <c r="E30" s="4">
        <v>1944390</v>
      </c>
      <c r="F30" s="5">
        <v>1105019</v>
      </c>
      <c r="G30" s="4">
        <v>536681</v>
      </c>
      <c r="H30" s="5">
        <v>815071</v>
      </c>
      <c r="I30" s="6">
        <v>587237</v>
      </c>
      <c r="J30" s="5">
        <v>1026051</v>
      </c>
      <c r="K30" s="5">
        <v>174429</v>
      </c>
      <c r="L30" s="5">
        <v>617077</v>
      </c>
      <c r="M30" s="5">
        <v>334342</v>
      </c>
      <c r="N30" s="5">
        <v>222188</v>
      </c>
      <c r="O30" s="5">
        <v>357864</v>
      </c>
      <c r="P30" s="5">
        <v>273347</v>
      </c>
      <c r="Q30" s="5">
        <v>316053</v>
      </c>
      <c r="R30" s="5">
        <v>185481</v>
      </c>
      <c r="S30" s="5">
        <v>194576</v>
      </c>
      <c r="T30" s="5">
        <v>274637</v>
      </c>
      <c r="U30" s="5">
        <v>345902</v>
      </c>
      <c r="V30" s="5">
        <v>309930</v>
      </c>
      <c r="W30" s="5">
        <v>378923</v>
      </c>
      <c r="X30" s="5">
        <v>446531</v>
      </c>
      <c r="Y30" s="5">
        <v>274542</v>
      </c>
      <c r="Z30" s="5">
        <v>521918</v>
      </c>
      <c r="AA30" s="5">
        <v>86592</v>
      </c>
      <c r="AB30" s="5">
        <v>206048</v>
      </c>
      <c r="AC30" s="5">
        <v>329164</v>
      </c>
      <c r="AD30" s="5">
        <v>807387</v>
      </c>
      <c r="AE30" s="5">
        <v>480307</v>
      </c>
      <c r="AF30" s="5">
        <v>100380</v>
      </c>
      <c r="AG30" s="5">
        <v>768060</v>
      </c>
      <c r="AH30" s="5">
        <v>185464</v>
      </c>
      <c r="AI30" s="4">
        <v>12860</v>
      </c>
      <c r="AJ30" s="5">
        <v>126992</v>
      </c>
      <c r="AK30" s="4">
        <v>132866</v>
      </c>
      <c r="AL30" s="5">
        <v>120900</v>
      </c>
      <c r="AM30" s="6">
        <v>75100</v>
      </c>
      <c r="AN30" s="5">
        <v>352566</v>
      </c>
      <c r="AO30" s="5">
        <v>76994</v>
      </c>
      <c r="AP30" s="5">
        <v>142960</v>
      </c>
      <c r="AQ30" s="5">
        <v>44286</v>
      </c>
      <c r="AR30" s="5">
        <v>72561</v>
      </c>
      <c r="AS30" s="5">
        <v>744326</v>
      </c>
      <c r="AT30" s="5">
        <v>50232</v>
      </c>
      <c r="AU30" s="5">
        <v>51916</v>
      </c>
      <c r="AV30" s="5">
        <v>63496</v>
      </c>
      <c r="AW30" s="5">
        <v>166973</v>
      </c>
      <c r="AX30" s="5">
        <v>75216</v>
      </c>
      <c r="AY30" s="5"/>
      <c r="AZ30" s="5">
        <v>71525</v>
      </c>
      <c r="BA30" s="5">
        <v>24888</v>
      </c>
      <c r="BB30" s="5">
        <v>72352</v>
      </c>
      <c r="BC30" s="5">
        <v>45238</v>
      </c>
      <c r="BD30" s="5">
        <v>45603</v>
      </c>
      <c r="BE30" s="5">
        <v>84395</v>
      </c>
      <c r="BF30" s="5">
        <v>32114</v>
      </c>
      <c r="BG30" s="5"/>
      <c r="BH30" s="5">
        <v>7712</v>
      </c>
      <c r="BI30" s="5">
        <v>18520</v>
      </c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</row>
    <row r="31" spans="2:124" ht="18.75" customHeight="1" x14ac:dyDescent="0.25">
      <c r="B31" s="243"/>
      <c r="C31" s="244"/>
      <c r="D31" s="90" t="s">
        <v>109</v>
      </c>
      <c r="E31" s="4">
        <v>12612400</v>
      </c>
      <c r="F31" s="4">
        <v>10583800</v>
      </c>
      <c r="G31" s="4">
        <v>11260000</v>
      </c>
      <c r="H31" s="4">
        <v>10567500</v>
      </c>
      <c r="I31" s="4">
        <v>10747500</v>
      </c>
      <c r="J31" s="4">
        <v>5550000</v>
      </c>
      <c r="K31" s="4">
        <v>7007500</v>
      </c>
      <c r="L31" s="4">
        <v>6261400</v>
      </c>
      <c r="M31" s="4">
        <v>7541000</v>
      </c>
      <c r="N31" s="4">
        <v>5037000</v>
      </c>
      <c r="O31" s="4">
        <v>7426000</v>
      </c>
      <c r="P31" s="4">
        <v>4807000</v>
      </c>
      <c r="Q31" s="4">
        <v>4697000</v>
      </c>
      <c r="R31" s="4">
        <v>4750000</v>
      </c>
      <c r="S31" s="4">
        <v>4987000</v>
      </c>
      <c r="T31" s="4">
        <v>1770000</v>
      </c>
      <c r="U31" s="4">
        <v>5260000</v>
      </c>
      <c r="V31" s="4">
        <v>3068000</v>
      </c>
      <c r="W31" s="4">
        <v>2436000</v>
      </c>
      <c r="X31" s="4">
        <v>3242000</v>
      </c>
      <c r="Y31" s="4">
        <v>4971000</v>
      </c>
      <c r="Z31" s="4">
        <v>4922000</v>
      </c>
      <c r="AA31" s="4">
        <v>4683800</v>
      </c>
      <c r="AB31" s="4">
        <v>4116000</v>
      </c>
      <c r="AC31" s="4">
        <v>1750000</v>
      </c>
      <c r="AD31" s="4">
        <v>2200000</v>
      </c>
      <c r="AE31" s="4">
        <v>2310000</v>
      </c>
      <c r="AF31" s="4">
        <v>3356000</v>
      </c>
      <c r="AG31" s="4">
        <v>1710000</v>
      </c>
      <c r="AH31" s="4">
        <v>1610000</v>
      </c>
      <c r="AI31" s="4">
        <v>60000</v>
      </c>
      <c r="AJ31" s="4">
        <v>1274000</v>
      </c>
      <c r="AK31" s="4">
        <v>1928000</v>
      </c>
      <c r="AL31" s="4">
        <v>1480000</v>
      </c>
      <c r="AM31" s="4">
        <v>1378000</v>
      </c>
      <c r="AN31" s="4">
        <v>2690000</v>
      </c>
      <c r="AO31" s="4">
        <v>1680000</v>
      </c>
      <c r="AP31" s="4">
        <v>2160000</v>
      </c>
      <c r="AQ31" s="4">
        <v>1095000</v>
      </c>
      <c r="AR31" s="4">
        <v>1970000</v>
      </c>
      <c r="AS31" s="4">
        <v>1988000</v>
      </c>
      <c r="AT31" s="4">
        <v>2147000</v>
      </c>
      <c r="AU31" s="4">
        <v>1049000</v>
      </c>
      <c r="AV31" s="4">
        <v>1482000</v>
      </c>
      <c r="AW31" s="4">
        <v>1640000</v>
      </c>
      <c r="AX31" s="4">
        <v>1000000</v>
      </c>
      <c r="AY31" s="4">
        <v>660000</v>
      </c>
      <c r="AZ31" s="4">
        <v>694000</v>
      </c>
      <c r="BA31" s="4">
        <v>395600</v>
      </c>
      <c r="BB31" s="4">
        <v>1230000</v>
      </c>
      <c r="BC31" s="4">
        <v>176000</v>
      </c>
      <c r="BD31" s="4">
        <v>293000</v>
      </c>
      <c r="BE31" s="4">
        <v>80000</v>
      </c>
      <c r="BF31" s="4">
        <v>136000</v>
      </c>
      <c r="BG31" s="4">
        <v>60000</v>
      </c>
      <c r="BH31" s="4"/>
      <c r="BI31" s="4">
        <v>100000</v>
      </c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</row>
    <row r="32" spans="2:124" ht="18.75" customHeight="1" x14ac:dyDescent="0.25">
      <c r="B32" s="243"/>
      <c r="C32" s="244"/>
      <c r="D32" s="93" t="s">
        <v>110</v>
      </c>
      <c r="E32" s="7">
        <f>E95+E103+E111</f>
        <v>13547906</v>
      </c>
      <c r="F32" s="7">
        <f t="shared" ref="F32:L32" si="54">F95+F103+F111</f>
        <v>10283836</v>
      </c>
      <c r="G32" s="7">
        <f t="shared" si="54"/>
        <v>12463561</v>
      </c>
      <c r="H32" s="7">
        <f t="shared" si="54"/>
        <v>9717973</v>
      </c>
      <c r="I32" s="7">
        <f t="shared" si="54"/>
        <v>9177945</v>
      </c>
      <c r="J32" s="7">
        <f t="shared" si="54"/>
        <v>0</v>
      </c>
      <c r="K32" s="7">
        <f t="shared" si="54"/>
        <v>0</v>
      </c>
      <c r="L32" s="7">
        <f t="shared" si="54"/>
        <v>0</v>
      </c>
      <c r="M32" s="7">
        <f t="shared" ref="M32:X32" si="55">M95+M103+M111</f>
        <v>0</v>
      </c>
      <c r="N32" s="7">
        <f t="shared" si="55"/>
        <v>0</v>
      </c>
      <c r="O32" s="7">
        <f t="shared" si="55"/>
        <v>0</v>
      </c>
      <c r="P32" s="7">
        <f t="shared" si="55"/>
        <v>0</v>
      </c>
      <c r="Q32" s="7">
        <f t="shared" si="55"/>
        <v>0</v>
      </c>
      <c r="R32" s="7">
        <f t="shared" si="55"/>
        <v>0</v>
      </c>
      <c r="S32" s="7">
        <f t="shared" si="55"/>
        <v>0</v>
      </c>
      <c r="T32" s="7">
        <f t="shared" si="55"/>
        <v>0</v>
      </c>
      <c r="U32" s="7">
        <f t="shared" si="55"/>
        <v>0</v>
      </c>
      <c r="V32" s="7">
        <f t="shared" si="55"/>
        <v>0</v>
      </c>
      <c r="W32" s="7">
        <f t="shared" si="55"/>
        <v>0</v>
      </c>
      <c r="X32" s="7">
        <f t="shared" si="55"/>
        <v>0</v>
      </c>
      <c r="Y32" s="7">
        <f t="shared" ref="Y32:AH32" si="56">Y95+Y103+Y111</f>
        <v>0</v>
      </c>
      <c r="Z32" s="7">
        <f t="shared" si="56"/>
        <v>0</v>
      </c>
      <c r="AA32" s="7">
        <f t="shared" si="56"/>
        <v>0</v>
      </c>
      <c r="AB32" s="7">
        <f t="shared" si="56"/>
        <v>0</v>
      </c>
      <c r="AC32" s="7">
        <f t="shared" si="56"/>
        <v>0</v>
      </c>
      <c r="AD32" s="7">
        <f t="shared" si="56"/>
        <v>0</v>
      </c>
      <c r="AE32" s="7">
        <f t="shared" si="56"/>
        <v>0</v>
      </c>
      <c r="AF32" s="7">
        <f t="shared" si="56"/>
        <v>0</v>
      </c>
      <c r="AG32" s="7">
        <f t="shared" si="56"/>
        <v>0</v>
      </c>
      <c r="AH32" s="7">
        <f t="shared" si="56"/>
        <v>0</v>
      </c>
      <c r="AI32" s="7">
        <f>AI95+AI103+AI111</f>
        <v>0</v>
      </c>
      <c r="AJ32" s="7">
        <f t="shared" ref="AJ32:BK32" si="57">AJ95+AJ103+AJ111</f>
        <v>0</v>
      </c>
      <c r="AK32" s="7">
        <f t="shared" si="57"/>
        <v>0</v>
      </c>
      <c r="AL32" s="7">
        <f t="shared" si="57"/>
        <v>0</v>
      </c>
      <c r="AM32" s="7">
        <f t="shared" si="57"/>
        <v>0</v>
      </c>
      <c r="AN32" s="7">
        <f t="shared" si="57"/>
        <v>0</v>
      </c>
      <c r="AO32" s="7">
        <f t="shared" si="57"/>
        <v>0</v>
      </c>
      <c r="AP32" s="7">
        <f t="shared" si="57"/>
        <v>0</v>
      </c>
      <c r="AQ32" s="7">
        <f t="shared" si="57"/>
        <v>0</v>
      </c>
      <c r="AR32" s="7">
        <f t="shared" si="57"/>
        <v>0</v>
      </c>
      <c r="AS32" s="7">
        <f t="shared" si="57"/>
        <v>0</v>
      </c>
      <c r="AT32" s="7">
        <f t="shared" si="57"/>
        <v>0</v>
      </c>
      <c r="AU32" s="7">
        <f t="shared" si="57"/>
        <v>0</v>
      </c>
      <c r="AV32" s="7">
        <f t="shared" si="57"/>
        <v>0</v>
      </c>
      <c r="AW32" s="7">
        <f t="shared" si="57"/>
        <v>0</v>
      </c>
      <c r="AX32" s="7">
        <f t="shared" si="57"/>
        <v>0</v>
      </c>
      <c r="AY32" s="7">
        <f t="shared" si="57"/>
        <v>0</v>
      </c>
      <c r="AZ32" s="7">
        <f t="shared" si="57"/>
        <v>0</v>
      </c>
      <c r="BA32" s="7">
        <f t="shared" si="57"/>
        <v>0</v>
      </c>
      <c r="BB32" s="7">
        <f t="shared" si="57"/>
        <v>0</v>
      </c>
      <c r="BC32" s="7">
        <f t="shared" si="57"/>
        <v>0</v>
      </c>
      <c r="BD32" s="7">
        <f t="shared" si="57"/>
        <v>0</v>
      </c>
      <c r="BE32" s="7">
        <f t="shared" si="57"/>
        <v>0</v>
      </c>
      <c r="BF32" s="7">
        <f t="shared" si="57"/>
        <v>0</v>
      </c>
      <c r="BG32" s="7">
        <f t="shared" si="57"/>
        <v>0</v>
      </c>
      <c r="BH32" s="7">
        <f t="shared" si="57"/>
        <v>0</v>
      </c>
      <c r="BI32" s="7">
        <f t="shared" si="57"/>
        <v>0</v>
      </c>
      <c r="BJ32" s="7">
        <f t="shared" si="57"/>
        <v>0</v>
      </c>
      <c r="BK32" s="7">
        <f t="shared" si="57"/>
        <v>0</v>
      </c>
      <c r="BL32" s="7">
        <f t="shared" ref="BL32" si="58">BL95+BL103+BL111</f>
        <v>0</v>
      </c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</row>
    <row r="33" spans="1:124" ht="21.75" customHeight="1" x14ac:dyDescent="0.25">
      <c r="A33" s="47" t="s">
        <v>60</v>
      </c>
      <c r="B33" s="243"/>
      <c r="C33" s="244"/>
      <c r="D33" s="93" t="s">
        <v>61</v>
      </c>
      <c r="E33" s="8">
        <f>E28+E29+E30+E31+E32</f>
        <v>29704696</v>
      </c>
      <c r="F33" s="8">
        <f t="shared" ref="F33:X33" si="59">F28+F29+F30+F31+F32</f>
        <v>22672655</v>
      </c>
      <c r="G33" s="8">
        <f t="shared" si="59"/>
        <v>25660242</v>
      </c>
      <c r="H33" s="8">
        <f t="shared" si="59"/>
        <v>21850544</v>
      </c>
      <c r="I33" s="8">
        <f t="shared" si="59"/>
        <v>21212682</v>
      </c>
      <c r="J33" s="8">
        <f t="shared" si="59"/>
        <v>6576051</v>
      </c>
      <c r="K33" s="8">
        <f t="shared" si="59"/>
        <v>7931929</v>
      </c>
      <c r="L33" s="8">
        <f t="shared" si="59"/>
        <v>7428477</v>
      </c>
      <c r="M33" s="8">
        <f t="shared" si="59"/>
        <v>8636742</v>
      </c>
      <c r="N33" s="8">
        <f t="shared" si="59"/>
        <v>5959188</v>
      </c>
      <c r="O33" s="8">
        <f t="shared" si="59"/>
        <v>9183864</v>
      </c>
      <c r="P33" s="8">
        <f t="shared" si="59"/>
        <v>5793347</v>
      </c>
      <c r="Q33" s="8">
        <f t="shared" si="59"/>
        <v>5763053</v>
      </c>
      <c r="R33" s="8">
        <f t="shared" si="59"/>
        <v>5685481</v>
      </c>
      <c r="S33" s="8">
        <f t="shared" si="59"/>
        <v>5481576</v>
      </c>
      <c r="T33" s="8">
        <f t="shared" si="59"/>
        <v>2404637</v>
      </c>
      <c r="U33" s="8">
        <f t="shared" si="59"/>
        <v>5925902</v>
      </c>
      <c r="V33" s="8">
        <f t="shared" si="59"/>
        <v>3377930</v>
      </c>
      <c r="W33" s="8">
        <f t="shared" si="59"/>
        <v>3514923</v>
      </c>
      <c r="X33" s="8">
        <f t="shared" si="59"/>
        <v>3988531</v>
      </c>
      <c r="Y33" s="8">
        <f t="shared" ref="Y33:AH33" si="60">Y28+Y29+Y30+Y31+Y32</f>
        <v>5545542</v>
      </c>
      <c r="Z33" s="8">
        <f t="shared" si="60"/>
        <v>6193918</v>
      </c>
      <c r="AA33" s="8">
        <f t="shared" si="60"/>
        <v>5670392</v>
      </c>
      <c r="AB33" s="8">
        <f t="shared" si="60"/>
        <v>5122048</v>
      </c>
      <c r="AC33" s="8">
        <f t="shared" si="60"/>
        <v>2079164</v>
      </c>
      <c r="AD33" s="8">
        <f t="shared" si="60"/>
        <v>3007387</v>
      </c>
      <c r="AE33" s="8">
        <f t="shared" si="60"/>
        <v>3540307</v>
      </c>
      <c r="AF33" s="8">
        <f t="shared" si="60"/>
        <v>3456380</v>
      </c>
      <c r="AG33" s="8">
        <f t="shared" si="60"/>
        <v>2478060</v>
      </c>
      <c r="AH33" s="8">
        <f t="shared" si="60"/>
        <v>1795464</v>
      </c>
      <c r="AI33" s="8">
        <f>AI28+AI29+AI30+AI31+AI32</f>
        <v>72860</v>
      </c>
      <c r="AJ33" s="8">
        <f t="shared" ref="AJ33:CH33" si="61">AJ28+AJ29+AJ30+AJ31+AJ32</f>
        <v>1400992</v>
      </c>
      <c r="AK33" s="8">
        <f t="shared" si="61"/>
        <v>2060866</v>
      </c>
      <c r="AL33" s="8">
        <f t="shared" si="61"/>
        <v>1600900</v>
      </c>
      <c r="AM33" s="8">
        <f t="shared" si="61"/>
        <v>1453100</v>
      </c>
      <c r="AN33" s="8">
        <f t="shared" si="61"/>
        <v>3042566</v>
      </c>
      <c r="AO33" s="8">
        <f t="shared" si="61"/>
        <v>1856994</v>
      </c>
      <c r="AP33" s="8">
        <f t="shared" si="61"/>
        <v>2362960</v>
      </c>
      <c r="AQ33" s="8">
        <f t="shared" si="61"/>
        <v>1142286</v>
      </c>
      <c r="AR33" s="8">
        <f t="shared" si="61"/>
        <v>2042561</v>
      </c>
      <c r="AS33" s="8">
        <f t="shared" si="61"/>
        <v>2732326</v>
      </c>
      <c r="AT33" s="8">
        <f t="shared" si="61"/>
        <v>2197232</v>
      </c>
      <c r="AU33" s="8">
        <f t="shared" si="61"/>
        <v>1100916</v>
      </c>
      <c r="AV33" s="8">
        <f t="shared" si="61"/>
        <v>1557496</v>
      </c>
      <c r="AW33" s="8">
        <f t="shared" si="61"/>
        <v>1806973</v>
      </c>
      <c r="AX33" s="8">
        <f t="shared" si="61"/>
        <v>1075216</v>
      </c>
      <c r="AY33" s="8">
        <f t="shared" si="61"/>
        <v>660000</v>
      </c>
      <c r="AZ33" s="8">
        <f t="shared" si="61"/>
        <v>765525</v>
      </c>
      <c r="BA33" s="8">
        <f t="shared" si="61"/>
        <v>420488</v>
      </c>
      <c r="BB33" s="8">
        <f t="shared" si="61"/>
        <v>1302352</v>
      </c>
      <c r="BC33" s="8">
        <f t="shared" si="61"/>
        <v>221238</v>
      </c>
      <c r="BD33" s="8">
        <f t="shared" si="61"/>
        <v>368603</v>
      </c>
      <c r="BE33" s="8">
        <f t="shared" si="61"/>
        <v>164395</v>
      </c>
      <c r="BF33" s="8">
        <f t="shared" si="61"/>
        <v>168114</v>
      </c>
      <c r="BG33" s="8">
        <f t="shared" si="61"/>
        <v>60000</v>
      </c>
      <c r="BH33" s="8">
        <f t="shared" si="61"/>
        <v>7712</v>
      </c>
      <c r="BI33" s="8">
        <f t="shared" si="61"/>
        <v>118520</v>
      </c>
      <c r="BJ33" s="8">
        <f t="shared" si="61"/>
        <v>0</v>
      </c>
      <c r="BK33" s="8">
        <f t="shared" si="61"/>
        <v>0</v>
      </c>
      <c r="BL33" s="8">
        <f t="shared" ref="BL33" si="62">BL28+BL29+BL30+BL31+BL32</f>
        <v>0</v>
      </c>
      <c r="BM33" s="8">
        <f t="shared" si="61"/>
        <v>0</v>
      </c>
      <c r="BN33" s="8">
        <f t="shared" si="61"/>
        <v>0</v>
      </c>
      <c r="BO33" s="8">
        <f t="shared" si="61"/>
        <v>0</v>
      </c>
      <c r="BP33" s="8">
        <f t="shared" si="61"/>
        <v>0</v>
      </c>
      <c r="BQ33" s="8">
        <f t="shared" si="61"/>
        <v>0</v>
      </c>
      <c r="BR33" s="8">
        <f t="shared" si="61"/>
        <v>0</v>
      </c>
      <c r="BS33" s="8">
        <f t="shared" si="61"/>
        <v>0</v>
      </c>
      <c r="BT33" s="8">
        <f t="shared" si="61"/>
        <v>0</v>
      </c>
      <c r="BU33" s="8">
        <f t="shared" si="61"/>
        <v>0</v>
      </c>
      <c r="BV33" s="8">
        <f t="shared" si="61"/>
        <v>0</v>
      </c>
      <c r="BW33" s="8">
        <f t="shared" si="61"/>
        <v>0</v>
      </c>
      <c r="BX33" s="8">
        <f t="shared" si="61"/>
        <v>0</v>
      </c>
      <c r="BY33" s="8">
        <f t="shared" si="61"/>
        <v>0</v>
      </c>
      <c r="BZ33" s="8">
        <f t="shared" si="61"/>
        <v>0</v>
      </c>
      <c r="CA33" s="8">
        <f t="shared" si="61"/>
        <v>0</v>
      </c>
      <c r="CB33" s="8">
        <f t="shared" si="61"/>
        <v>0</v>
      </c>
      <c r="CC33" s="8">
        <f t="shared" si="61"/>
        <v>0</v>
      </c>
      <c r="CD33" s="8">
        <f t="shared" si="61"/>
        <v>0</v>
      </c>
      <c r="CE33" s="8">
        <f t="shared" si="61"/>
        <v>0</v>
      </c>
      <c r="CF33" s="8">
        <f t="shared" si="61"/>
        <v>0</v>
      </c>
      <c r="CG33" s="8">
        <f t="shared" si="61"/>
        <v>0</v>
      </c>
      <c r="CH33" s="8">
        <f t="shared" si="61"/>
        <v>0</v>
      </c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</row>
    <row r="34" spans="1:124" ht="35.25" customHeight="1" x14ac:dyDescent="0.25">
      <c r="B34" s="243"/>
      <c r="C34" s="244"/>
      <c r="D34" s="90" t="s">
        <v>88</v>
      </c>
      <c r="E34" s="9">
        <v>135000</v>
      </c>
      <c r="F34" s="10">
        <v>125000</v>
      </c>
      <c r="G34" s="9">
        <v>0</v>
      </c>
      <c r="H34" s="10">
        <v>125000</v>
      </c>
      <c r="I34" s="11">
        <v>125000</v>
      </c>
      <c r="J34" s="10">
        <v>31000</v>
      </c>
      <c r="K34" s="10">
        <v>47500</v>
      </c>
      <c r="L34" s="10">
        <v>40000</v>
      </c>
      <c r="M34" s="10">
        <v>0</v>
      </c>
      <c r="N34" s="10"/>
      <c r="O34" s="10">
        <v>1398670</v>
      </c>
      <c r="P34" s="10"/>
      <c r="Q34" s="10"/>
      <c r="R34" s="10">
        <v>31000</v>
      </c>
      <c r="S34" s="10"/>
      <c r="T34" s="10"/>
      <c r="U34" s="10"/>
      <c r="V34" s="10">
        <v>998910</v>
      </c>
      <c r="W34" s="10"/>
      <c r="X34" s="10">
        <v>1000</v>
      </c>
      <c r="Y34" s="10">
        <v>41000</v>
      </c>
      <c r="Z34" s="10">
        <v>31000</v>
      </c>
      <c r="AA34" s="10">
        <v>25000</v>
      </c>
      <c r="AB34" s="10">
        <v>51000</v>
      </c>
      <c r="AC34" s="10"/>
      <c r="AD34" s="10">
        <v>31000</v>
      </c>
      <c r="AE34" s="10">
        <v>326000</v>
      </c>
      <c r="AF34" s="10">
        <v>31000</v>
      </c>
      <c r="AG34" s="10">
        <v>31000</v>
      </c>
      <c r="AH34" s="10">
        <v>31000</v>
      </c>
      <c r="AI34" s="9">
        <v>31000</v>
      </c>
      <c r="AJ34" s="10"/>
      <c r="AK34" s="9">
        <v>62000</v>
      </c>
      <c r="AL34" s="10">
        <v>31000</v>
      </c>
      <c r="AM34" s="11">
        <v>31000</v>
      </c>
      <c r="AN34" s="10">
        <v>31000</v>
      </c>
      <c r="AO34" s="10">
        <v>62000</v>
      </c>
      <c r="AP34" s="10"/>
      <c r="AQ34" s="10">
        <v>215000</v>
      </c>
      <c r="AR34" s="10"/>
      <c r="AS34" s="10">
        <v>31000</v>
      </c>
      <c r="AT34" s="10">
        <v>0</v>
      </c>
      <c r="AU34" s="10">
        <v>0</v>
      </c>
      <c r="AV34" s="10"/>
      <c r="AW34" s="10">
        <v>0</v>
      </c>
      <c r="AX34" s="10">
        <v>0</v>
      </c>
      <c r="AY34" s="10">
        <v>20000</v>
      </c>
      <c r="AZ34" s="10">
        <v>0</v>
      </c>
      <c r="BA34" s="10">
        <v>31000</v>
      </c>
      <c r="BB34" s="10"/>
      <c r="BC34" s="10"/>
      <c r="BD34" s="10">
        <v>31000</v>
      </c>
      <c r="BE34" s="10">
        <v>52000</v>
      </c>
      <c r="BF34" s="10">
        <v>31000</v>
      </c>
      <c r="BG34" s="10">
        <v>31000</v>
      </c>
      <c r="BH34" s="10">
        <v>31000</v>
      </c>
      <c r="BI34" s="10">
        <v>31000</v>
      </c>
      <c r="BJ34" s="10">
        <v>31000</v>
      </c>
      <c r="BK34" s="10">
        <v>31000</v>
      </c>
      <c r="BL34" s="10">
        <v>31000</v>
      </c>
      <c r="BM34" s="10">
        <v>31000</v>
      </c>
      <c r="BN34" s="10">
        <v>31000</v>
      </c>
      <c r="BO34" s="10">
        <v>31000</v>
      </c>
      <c r="BP34" s="10">
        <v>31000</v>
      </c>
      <c r="BQ34" s="10">
        <v>31000</v>
      </c>
      <c r="BR34" s="10">
        <v>31000</v>
      </c>
      <c r="BS34" s="10">
        <v>31000</v>
      </c>
      <c r="BT34" s="10">
        <v>31000</v>
      </c>
      <c r="BU34" s="10">
        <v>31000</v>
      </c>
      <c r="BV34" s="10">
        <v>31000</v>
      </c>
      <c r="BW34" s="10">
        <v>31000</v>
      </c>
      <c r="BX34" s="10">
        <v>31000</v>
      </c>
      <c r="BY34" s="10">
        <v>31000</v>
      </c>
      <c r="BZ34" s="10">
        <v>31000</v>
      </c>
      <c r="CA34" s="10">
        <v>31000</v>
      </c>
      <c r="CB34" s="10">
        <v>31000</v>
      </c>
      <c r="CC34" s="10">
        <v>31000</v>
      </c>
      <c r="CD34" s="10">
        <v>31000</v>
      </c>
      <c r="CE34" s="10">
        <v>41000</v>
      </c>
      <c r="CF34" s="10">
        <v>41000</v>
      </c>
      <c r="CG34" s="10">
        <v>31000</v>
      </c>
      <c r="CH34" s="10">
        <v>31000</v>
      </c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</row>
    <row r="35" spans="1:124" ht="36" customHeight="1" x14ac:dyDescent="0.25">
      <c r="B35" s="243"/>
      <c r="C35" s="244"/>
      <c r="D35" s="93" t="s">
        <v>87</v>
      </c>
      <c r="E35" s="8">
        <f>E33+E27-E34</f>
        <v>72769696</v>
      </c>
      <c r="F35" s="12">
        <f t="shared" ref="F35:L35" si="63">F33+F27-F34</f>
        <v>58947655</v>
      </c>
      <c r="G35" s="12">
        <f t="shared" si="63"/>
        <v>69760242</v>
      </c>
      <c r="H35" s="12">
        <f t="shared" si="63"/>
        <v>59225544</v>
      </c>
      <c r="I35" s="12">
        <f t="shared" si="63"/>
        <v>56087682</v>
      </c>
      <c r="J35" s="12">
        <f t="shared" si="63"/>
        <v>38045051</v>
      </c>
      <c r="K35" s="12">
        <f t="shared" si="63"/>
        <v>39384429</v>
      </c>
      <c r="L35" s="12">
        <f t="shared" si="63"/>
        <v>32688477</v>
      </c>
      <c r="M35" s="12">
        <f t="shared" ref="M35:X35" si="64">M33+M27-M34</f>
        <v>41636742</v>
      </c>
      <c r="N35" s="12">
        <f t="shared" si="64"/>
        <v>32559188</v>
      </c>
      <c r="O35" s="12">
        <f t="shared" si="64"/>
        <v>39985194</v>
      </c>
      <c r="P35" s="12">
        <f t="shared" si="64"/>
        <v>29593347</v>
      </c>
      <c r="Q35" s="12">
        <f t="shared" si="64"/>
        <v>31263053</v>
      </c>
      <c r="R35" s="12">
        <f t="shared" si="64"/>
        <v>31254481</v>
      </c>
      <c r="S35" s="12">
        <f t="shared" si="64"/>
        <v>30981576</v>
      </c>
      <c r="T35" s="12">
        <f t="shared" si="64"/>
        <v>17704637</v>
      </c>
      <c r="U35" s="12">
        <f t="shared" si="64"/>
        <v>33125902</v>
      </c>
      <c r="V35" s="12">
        <f t="shared" si="64"/>
        <v>14279020</v>
      </c>
      <c r="W35" s="12">
        <f t="shared" si="64"/>
        <v>25914923</v>
      </c>
      <c r="X35" s="12">
        <f t="shared" si="64"/>
        <v>25737531</v>
      </c>
      <c r="Y35" s="12">
        <f t="shared" ref="Y35:AH35" si="65">Y33+Y27-Y34</f>
        <v>31004542</v>
      </c>
      <c r="Z35" s="12">
        <f t="shared" si="65"/>
        <v>31662918</v>
      </c>
      <c r="AA35" s="12">
        <f t="shared" si="65"/>
        <v>34445392</v>
      </c>
      <c r="AB35" s="12">
        <f t="shared" si="65"/>
        <v>30671048</v>
      </c>
      <c r="AC35" s="12">
        <f t="shared" si="65"/>
        <v>14079164</v>
      </c>
      <c r="AD35" s="12">
        <f t="shared" si="65"/>
        <v>14976387</v>
      </c>
      <c r="AE35" s="12">
        <f t="shared" si="65"/>
        <v>176714307</v>
      </c>
      <c r="AF35" s="12">
        <f t="shared" si="65"/>
        <v>27425380</v>
      </c>
      <c r="AG35" s="12">
        <f t="shared" si="65"/>
        <v>12947060</v>
      </c>
      <c r="AH35" s="12">
        <f t="shared" si="65"/>
        <v>13764464</v>
      </c>
      <c r="AI35" s="8">
        <f>AI33+AI27-AI34</f>
        <v>4241860</v>
      </c>
      <c r="AJ35" s="12">
        <f t="shared" ref="AJ35:BK35" si="66">AJ33+AJ27-AJ34</f>
        <v>11800992</v>
      </c>
      <c r="AK35" s="12">
        <f t="shared" si="66"/>
        <v>19598866</v>
      </c>
      <c r="AL35" s="12">
        <f t="shared" si="66"/>
        <v>11319900</v>
      </c>
      <c r="AM35" s="12">
        <f t="shared" si="66"/>
        <v>11172100</v>
      </c>
      <c r="AN35" s="12">
        <f t="shared" si="66"/>
        <v>22511566</v>
      </c>
      <c r="AO35" s="12">
        <f t="shared" si="66"/>
        <v>17544994</v>
      </c>
      <c r="AP35" s="12">
        <f t="shared" si="66"/>
        <v>25612960</v>
      </c>
      <c r="AQ35" s="12">
        <f t="shared" si="66"/>
        <v>12827286</v>
      </c>
      <c r="AR35" s="12">
        <f t="shared" si="66"/>
        <v>18842561</v>
      </c>
      <c r="AS35" s="12">
        <f t="shared" si="66"/>
        <v>18301326</v>
      </c>
      <c r="AT35" s="12">
        <f t="shared" si="66"/>
        <v>21997232</v>
      </c>
      <c r="AU35" s="12">
        <f t="shared" si="66"/>
        <v>10100916</v>
      </c>
      <c r="AV35" s="12">
        <f t="shared" si="66"/>
        <v>17557496</v>
      </c>
      <c r="AW35" s="12">
        <f t="shared" si="66"/>
        <v>18806973</v>
      </c>
      <c r="AX35" s="12">
        <f t="shared" si="66"/>
        <v>15275216</v>
      </c>
      <c r="AY35" s="12">
        <f t="shared" si="66"/>
        <v>13440000</v>
      </c>
      <c r="AZ35" s="12">
        <f t="shared" si="66"/>
        <v>12765525</v>
      </c>
      <c r="BA35" s="12">
        <f t="shared" si="66"/>
        <v>6789488</v>
      </c>
      <c r="BB35" s="12">
        <f t="shared" si="66"/>
        <v>15702352</v>
      </c>
      <c r="BC35" s="12">
        <f t="shared" si="66"/>
        <v>4821238</v>
      </c>
      <c r="BD35" s="12">
        <f t="shared" si="66"/>
        <v>10937603</v>
      </c>
      <c r="BE35" s="12">
        <f t="shared" si="66"/>
        <v>6062395</v>
      </c>
      <c r="BF35" s="12">
        <f t="shared" si="66"/>
        <v>4737114</v>
      </c>
      <c r="BG35" s="12">
        <f t="shared" si="66"/>
        <v>5179000</v>
      </c>
      <c r="BH35" s="12">
        <f t="shared" si="66"/>
        <v>3976712</v>
      </c>
      <c r="BI35" s="12">
        <f t="shared" si="66"/>
        <v>4087520</v>
      </c>
      <c r="BJ35" s="12">
        <f t="shared" si="66"/>
        <v>1069000</v>
      </c>
      <c r="BK35" s="12">
        <f t="shared" si="66"/>
        <v>3469000</v>
      </c>
      <c r="BL35" s="12">
        <f>BL33+BL27-BL34</f>
        <v>3469000</v>
      </c>
      <c r="BM35" s="12">
        <f t="shared" ref="BM35:CH35" si="67">BM33+BM27-BM34</f>
        <v>1069000</v>
      </c>
      <c r="BN35" s="12">
        <f t="shared" si="67"/>
        <v>669000</v>
      </c>
      <c r="BO35" s="12">
        <f t="shared" si="67"/>
        <v>1469000</v>
      </c>
      <c r="BP35" s="12">
        <f t="shared" si="67"/>
        <v>619000</v>
      </c>
      <c r="BQ35" s="12">
        <f t="shared" si="67"/>
        <v>969000</v>
      </c>
      <c r="BR35" s="12">
        <f t="shared" si="67"/>
        <v>569000</v>
      </c>
      <c r="BS35" s="12">
        <f t="shared" si="67"/>
        <v>1169000</v>
      </c>
      <c r="BT35" s="12">
        <f t="shared" si="67"/>
        <v>1469000</v>
      </c>
      <c r="BU35" s="12">
        <f t="shared" si="67"/>
        <v>1469000</v>
      </c>
      <c r="BV35" s="12">
        <f t="shared" si="67"/>
        <v>1169000</v>
      </c>
      <c r="BW35" s="12">
        <f t="shared" si="67"/>
        <v>1369000</v>
      </c>
      <c r="BX35" s="12">
        <f t="shared" si="67"/>
        <v>1469000</v>
      </c>
      <c r="BY35" s="12">
        <f t="shared" si="67"/>
        <v>1469000</v>
      </c>
      <c r="BZ35" s="12">
        <f t="shared" si="67"/>
        <v>1369000</v>
      </c>
      <c r="CA35" s="12">
        <f t="shared" si="67"/>
        <v>1469000</v>
      </c>
      <c r="CB35" s="12">
        <f t="shared" si="67"/>
        <v>1469000</v>
      </c>
      <c r="CC35" s="12">
        <f t="shared" si="67"/>
        <v>3769000</v>
      </c>
      <c r="CD35" s="12">
        <f t="shared" si="67"/>
        <v>2869000</v>
      </c>
      <c r="CE35" s="12">
        <f t="shared" si="67"/>
        <v>1459000</v>
      </c>
      <c r="CF35" s="12">
        <f t="shared" si="67"/>
        <v>1459000</v>
      </c>
      <c r="CG35" s="12">
        <f t="shared" si="67"/>
        <v>1269000</v>
      </c>
      <c r="CH35" s="12">
        <f t="shared" si="67"/>
        <v>1469000</v>
      </c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</row>
    <row r="36" spans="1:124" ht="20.25" customHeight="1" x14ac:dyDescent="0.25">
      <c r="B36" s="243"/>
      <c r="C36" s="244"/>
      <c r="D36" s="90" t="s">
        <v>19</v>
      </c>
      <c r="E36" s="4" t="s">
        <v>195</v>
      </c>
      <c r="F36" s="5" t="s">
        <v>195</v>
      </c>
      <c r="G36" s="4" t="s">
        <v>196</v>
      </c>
      <c r="H36" s="94" t="s">
        <v>197</v>
      </c>
      <c r="I36" s="94" t="s">
        <v>197</v>
      </c>
      <c r="J36" s="5" t="s">
        <v>196</v>
      </c>
      <c r="K36" s="5" t="s">
        <v>196</v>
      </c>
      <c r="L36" s="5" t="s">
        <v>197</v>
      </c>
      <c r="M36" s="5" t="s">
        <v>196</v>
      </c>
      <c r="N36" s="5" t="s">
        <v>198</v>
      </c>
      <c r="O36" s="5" t="s">
        <v>196</v>
      </c>
      <c r="P36" s="5" t="s">
        <v>198</v>
      </c>
      <c r="Q36" s="5" t="s">
        <v>198</v>
      </c>
      <c r="R36" s="5" t="s">
        <v>345</v>
      </c>
      <c r="S36" s="5" t="s">
        <v>198</v>
      </c>
      <c r="T36" s="5" t="s">
        <v>198</v>
      </c>
      <c r="U36" s="5" t="s">
        <v>198</v>
      </c>
      <c r="V36" s="5" t="s">
        <v>198</v>
      </c>
      <c r="W36" s="5" t="s">
        <v>510</v>
      </c>
      <c r="X36" s="5" t="s">
        <v>345</v>
      </c>
      <c r="Y36" s="5" t="s">
        <v>198</v>
      </c>
      <c r="Z36" s="5" t="s">
        <v>198</v>
      </c>
      <c r="AA36" s="5" t="s">
        <v>345</v>
      </c>
      <c r="AB36" s="5" t="s">
        <v>345</v>
      </c>
      <c r="AC36" s="5" t="s">
        <v>419</v>
      </c>
      <c r="AD36" s="5" t="s">
        <v>420</v>
      </c>
      <c r="AE36" s="5" t="s">
        <v>422</v>
      </c>
      <c r="AF36" s="5" t="s">
        <v>420</v>
      </c>
      <c r="AG36" s="5" t="s">
        <v>420</v>
      </c>
      <c r="AH36" s="5" t="s">
        <v>420</v>
      </c>
      <c r="AI36" s="4">
        <v>0</v>
      </c>
      <c r="AJ36" s="5" t="s">
        <v>420</v>
      </c>
      <c r="AK36" s="4" t="s">
        <v>420</v>
      </c>
      <c r="AL36" s="94" t="s">
        <v>422</v>
      </c>
      <c r="AM36" s="94" t="s">
        <v>422</v>
      </c>
      <c r="AN36" s="5" t="s">
        <v>422</v>
      </c>
      <c r="AO36" s="5" t="s">
        <v>394</v>
      </c>
      <c r="AP36" s="5" t="s">
        <v>422</v>
      </c>
      <c r="AQ36" s="5" t="s">
        <v>450</v>
      </c>
      <c r="AR36" s="5" t="s">
        <v>420</v>
      </c>
      <c r="AS36" s="5" t="s">
        <v>420</v>
      </c>
      <c r="AT36" s="5" t="s">
        <v>450</v>
      </c>
      <c r="AU36" s="5" t="s">
        <v>450</v>
      </c>
      <c r="AV36" s="5" t="s">
        <v>450</v>
      </c>
      <c r="AW36" s="5" t="s">
        <v>450</v>
      </c>
      <c r="AX36" s="5" t="s">
        <v>504</v>
      </c>
      <c r="AY36" s="5"/>
      <c r="AZ36" s="5"/>
      <c r="BA36" s="5"/>
      <c r="BB36" s="5" t="s">
        <v>503</v>
      </c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</row>
    <row r="37" spans="1:124" ht="18.75" customHeight="1" x14ac:dyDescent="0.25">
      <c r="B37" s="243"/>
      <c r="C37" s="244"/>
      <c r="D37" s="90" t="s">
        <v>18</v>
      </c>
      <c r="E37" s="4" t="s">
        <v>196</v>
      </c>
      <c r="F37" s="5" t="s">
        <v>196</v>
      </c>
      <c r="G37" s="4" t="s">
        <v>198</v>
      </c>
      <c r="H37" s="5" t="s">
        <v>196</v>
      </c>
      <c r="I37" s="5" t="s">
        <v>199</v>
      </c>
      <c r="J37" s="5" t="s">
        <v>345</v>
      </c>
      <c r="K37" s="5" t="s">
        <v>198</v>
      </c>
      <c r="L37" s="5" t="s">
        <v>196</v>
      </c>
      <c r="M37" s="5" t="s">
        <v>198</v>
      </c>
      <c r="N37" s="5" t="s">
        <v>420</v>
      </c>
      <c r="O37" s="5" t="s">
        <v>198</v>
      </c>
      <c r="P37" s="5" t="s">
        <v>420</v>
      </c>
      <c r="Q37" s="5" t="s">
        <v>420</v>
      </c>
      <c r="R37" s="5" t="s">
        <v>419</v>
      </c>
      <c r="S37" s="5" t="s">
        <v>420</v>
      </c>
      <c r="T37" s="5" t="s">
        <v>420</v>
      </c>
      <c r="U37" s="5" t="s">
        <v>420</v>
      </c>
      <c r="V37" s="5" t="s">
        <v>420</v>
      </c>
      <c r="W37" s="5"/>
      <c r="X37" s="5" t="s">
        <v>502</v>
      </c>
      <c r="Y37" s="5" t="s">
        <v>420</v>
      </c>
      <c r="Z37" s="5" t="s">
        <v>424</v>
      </c>
      <c r="AA37" s="5" t="s">
        <v>450</v>
      </c>
      <c r="AB37" s="5" t="s">
        <v>460</v>
      </c>
      <c r="AC37" s="5" t="s">
        <v>504</v>
      </c>
      <c r="AD37" s="5" t="s">
        <v>504</v>
      </c>
      <c r="AE37" s="5" t="s">
        <v>450</v>
      </c>
      <c r="AF37" s="5" t="s">
        <v>504</v>
      </c>
      <c r="AG37" s="5" t="s">
        <v>504</v>
      </c>
      <c r="AH37" s="5" t="s">
        <v>504</v>
      </c>
      <c r="AI37" s="4"/>
      <c r="AJ37" s="5" t="s">
        <v>504</v>
      </c>
      <c r="AK37" s="4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</row>
    <row r="38" spans="1:124" ht="18" customHeight="1" x14ac:dyDescent="0.25">
      <c r="B38" s="243"/>
      <c r="C38" s="244"/>
      <c r="D38" s="90" t="s">
        <v>46</v>
      </c>
      <c r="E38" s="4" t="s">
        <v>200</v>
      </c>
      <c r="F38" s="95" t="s">
        <v>201</v>
      </c>
      <c r="G38" s="94" t="s">
        <v>202</v>
      </c>
      <c r="H38" s="4" t="s">
        <v>203</v>
      </c>
      <c r="I38" s="6" t="s">
        <v>204</v>
      </c>
      <c r="J38" s="10" t="s">
        <v>205</v>
      </c>
      <c r="K38" s="10" t="s">
        <v>206</v>
      </c>
      <c r="L38" s="10" t="s">
        <v>207</v>
      </c>
      <c r="M38" s="10" t="s">
        <v>208</v>
      </c>
      <c r="N38" s="10" t="s">
        <v>209</v>
      </c>
      <c r="O38" s="10" t="s">
        <v>210</v>
      </c>
      <c r="P38" s="10" t="s">
        <v>211</v>
      </c>
      <c r="Q38" s="10" t="s">
        <v>212</v>
      </c>
      <c r="R38" s="10" t="s">
        <v>213</v>
      </c>
      <c r="S38" s="10" t="s">
        <v>213</v>
      </c>
      <c r="T38" s="10" t="s">
        <v>214</v>
      </c>
      <c r="U38" s="10" t="s">
        <v>212</v>
      </c>
      <c r="V38" s="10" t="s">
        <v>215</v>
      </c>
      <c r="W38" s="10" t="s">
        <v>216</v>
      </c>
      <c r="X38" s="10" t="s">
        <v>217</v>
      </c>
      <c r="Y38" s="10" t="s">
        <v>218</v>
      </c>
      <c r="Z38" s="10" t="s">
        <v>219</v>
      </c>
      <c r="AA38" s="10" t="s">
        <v>217</v>
      </c>
      <c r="AB38" s="10" t="s">
        <v>217</v>
      </c>
      <c r="AC38" s="10" t="s">
        <v>220</v>
      </c>
      <c r="AD38" s="10" t="s">
        <v>221</v>
      </c>
      <c r="AE38" s="10" t="s">
        <v>222</v>
      </c>
      <c r="AF38" s="10" t="s">
        <v>220</v>
      </c>
      <c r="AG38" s="10" t="s">
        <v>223</v>
      </c>
      <c r="AH38" s="10" t="s">
        <v>224</v>
      </c>
      <c r="AI38" s="4" t="s">
        <v>479</v>
      </c>
      <c r="AJ38" s="95" t="s">
        <v>348</v>
      </c>
      <c r="AK38" s="94" t="s">
        <v>349</v>
      </c>
      <c r="AL38" s="4" t="s">
        <v>350</v>
      </c>
      <c r="AM38" s="6" t="s">
        <v>350</v>
      </c>
      <c r="AN38" s="10" t="s">
        <v>351</v>
      </c>
      <c r="AO38" s="10" t="s">
        <v>350</v>
      </c>
      <c r="AP38" s="10" t="s">
        <v>352</v>
      </c>
      <c r="AQ38" s="10"/>
      <c r="AR38" s="10" t="s">
        <v>382</v>
      </c>
      <c r="AS38" s="10" t="s">
        <v>382</v>
      </c>
      <c r="AT38" s="10" t="s">
        <v>398</v>
      </c>
      <c r="AU38" s="10" t="s">
        <v>403</v>
      </c>
      <c r="AV38" s="10" t="s">
        <v>408</v>
      </c>
      <c r="AW38" s="10" t="s">
        <v>408</v>
      </c>
      <c r="AX38" s="10" t="s">
        <v>426</v>
      </c>
      <c r="AY38" s="10" t="s">
        <v>432</v>
      </c>
      <c r="AZ38" s="10" t="s">
        <v>432</v>
      </c>
      <c r="BA38" s="10" t="s">
        <v>442</v>
      </c>
      <c r="BB38" s="10" t="s">
        <v>446</v>
      </c>
      <c r="BC38" s="10" t="s">
        <v>455</v>
      </c>
      <c r="BD38" s="10" t="s">
        <v>462</v>
      </c>
      <c r="BE38" s="10" t="s">
        <v>460</v>
      </c>
      <c r="BF38" s="10" t="s">
        <v>471</v>
      </c>
      <c r="BG38" s="10" t="s">
        <v>471</v>
      </c>
      <c r="BH38" s="10" t="s">
        <v>486</v>
      </c>
      <c r="BI38" s="10" t="s">
        <v>484</v>
      </c>
      <c r="BJ38" s="10" t="s">
        <v>524</v>
      </c>
      <c r="BK38" s="10" t="s">
        <v>517</v>
      </c>
      <c r="BL38" s="10" t="s">
        <v>535</v>
      </c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</row>
    <row r="39" spans="1:124" ht="18" customHeight="1" x14ac:dyDescent="0.25">
      <c r="B39" s="243"/>
      <c r="C39" s="244"/>
      <c r="D39" s="90" t="s">
        <v>94</v>
      </c>
      <c r="E39" s="4" t="s">
        <v>225</v>
      </c>
      <c r="F39" s="95" t="s">
        <v>226</v>
      </c>
      <c r="G39" s="94" t="s">
        <v>227</v>
      </c>
      <c r="H39" s="4" t="s">
        <v>228</v>
      </c>
      <c r="I39" s="6" t="s">
        <v>229</v>
      </c>
      <c r="J39" s="10" t="s">
        <v>230</v>
      </c>
      <c r="K39" s="10" t="s">
        <v>231</v>
      </c>
      <c r="L39" s="10" t="s">
        <v>232</v>
      </c>
      <c r="M39" s="10" t="s">
        <v>233</v>
      </c>
      <c r="N39" s="10" t="s">
        <v>234</v>
      </c>
      <c r="O39" s="10" t="s">
        <v>235</v>
      </c>
      <c r="P39" s="10" t="s">
        <v>236</v>
      </c>
      <c r="Q39" s="10" t="s">
        <v>237</v>
      </c>
      <c r="R39" s="10" t="s">
        <v>238</v>
      </c>
      <c r="S39" s="10" t="s">
        <v>239</v>
      </c>
      <c r="T39" s="10" t="s">
        <v>240</v>
      </c>
      <c r="U39" s="10" t="s">
        <v>241</v>
      </c>
      <c r="V39" s="10" t="s">
        <v>242</v>
      </c>
      <c r="W39" s="10" t="s">
        <v>243</v>
      </c>
      <c r="X39" s="10" t="s">
        <v>244</v>
      </c>
      <c r="Y39" s="10" t="s">
        <v>391</v>
      </c>
      <c r="Z39" s="10" t="s">
        <v>392</v>
      </c>
      <c r="AA39" s="10" t="s">
        <v>245</v>
      </c>
      <c r="AB39" s="10" t="s">
        <v>246</v>
      </c>
      <c r="AC39" s="10" t="s">
        <v>247</v>
      </c>
      <c r="AD39" s="10" t="s">
        <v>248</v>
      </c>
      <c r="AE39" s="10" t="s">
        <v>249</v>
      </c>
      <c r="AF39" s="10" t="s">
        <v>250</v>
      </c>
      <c r="AG39" s="10" t="s">
        <v>251</v>
      </c>
      <c r="AH39" s="10" t="s">
        <v>252</v>
      </c>
      <c r="AI39" s="4" t="s">
        <v>481</v>
      </c>
      <c r="AJ39" s="95" t="s">
        <v>353</v>
      </c>
      <c r="AK39" s="94" t="s">
        <v>514</v>
      </c>
      <c r="AL39" s="4" t="s">
        <v>354</v>
      </c>
      <c r="AM39" s="6" t="s">
        <v>396</v>
      </c>
      <c r="AN39" s="10" t="s">
        <v>355</v>
      </c>
      <c r="AO39" s="10" t="s">
        <v>356</v>
      </c>
      <c r="AP39" s="10" t="s">
        <v>357</v>
      </c>
      <c r="AQ39" s="10" t="s">
        <v>379</v>
      </c>
      <c r="AR39" s="10" t="s">
        <v>383</v>
      </c>
      <c r="AS39" s="10" t="s">
        <v>387</v>
      </c>
      <c r="AT39" s="10" t="s">
        <v>399</v>
      </c>
      <c r="AU39" s="10" t="s">
        <v>404</v>
      </c>
      <c r="AV39" s="10" t="s">
        <v>409</v>
      </c>
      <c r="AW39" s="10" t="s">
        <v>415</v>
      </c>
      <c r="AX39" s="10" t="s">
        <v>428</v>
      </c>
      <c r="AY39" s="10" t="s">
        <v>433</v>
      </c>
      <c r="AZ39" s="10" t="s">
        <v>438</v>
      </c>
      <c r="BA39" s="10" t="s">
        <v>443</v>
      </c>
      <c r="BB39" s="10" t="s">
        <v>447</v>
      </c>
      <c r="BC39" s="10" t="s">
        <v>456</v>
      </c>
      <c r="BD39" s="10" t="s">
        <v>463</v>
      </c>
      <c r="BE39" s="10" t="s">
        <v>518</v>
      </c>
      <c r="BF39" s="10" t="s">
        <v>472</v>
      </c>
      <c r="BG39" s="10" t="s">
        <v>513</v>
      </c>
      <c r="BH39" s="10" t="s">
        <v>519</v>
      </c>
      <c r="BI39" s="10" t="s">
        <v>490</v>
      </c>
      <c r="BJ39" s="10" t="s">
        <v>525</v>
      </c>
      <c r="BK39" s="10" t="s">
        <v>531</v>
      </c>
      <c r="BL39" s="10" t="s">
        <v>536</v>
      </c>
      <c r="BM39" s="10" t="s">
        <v>609</v>
      </c>
      <c r="BN39" s="10" t="s">
        <v>610</v>
      </c>
      <c r="BO39" s="10" t="s">
        <v>611</v>
      </c>
      <c r="BP39" s="10" t="s">
        <v>612</v>
      </c>
      <c r="BQ39" s="10" t="s">
        <v>613</v>
      </c>
      <c r="BR39" s="10" t="s">
        <v>614</v>
      </c>
      <c r="BS39" s="10" t="s">
        <v>615</v>
      </c>
      <c r="BT39" s="10" t="s">
        <v>616</v>
      </c>
      <c r="BU39" s="10" t="s">
        <v>617</v>
      </c>
      <c r="BV39" s="10" t="s">
        <v>618</v>
      </c>
      <c r="BW39" s="10" t="s">
        <v>619</v>
      </c>
      <c r="BX39" s="10" t="s">
        <v>620</v>
      </c>
      <c r="BY39" s="10" t="s">
        <v>621</v>
      </c>
      <c r="BZ39" s="10" t="s">
        <v>622</v>
      </c>
      <c r="CA39" s="10" t="s">
        <v>623</v>
      </c>
      <c r="CB39" s="10" t="s">
        <v>624</v>
      </c>
      <c r="CC39" s="10" t="s">
        <v>625</v>
      </c>
      <c r="CD39" s="10" t="s">
        <v>626</v>
      </c>
      <c r="CE39" s="10" t="s">
        <v>627</v>
      </c>
      <c r="CF39" s="10" t="s">
        <v>628</v>
      </c>
      <c r="CG39" s="10" t="s">
        <v>629</v>
      </c>
      <c r="CH39" s="10" t="s">
        <v>630</v>
      </c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</row>
    <row r="40" spans="1:124" ht="18" customHeight="1" x14ac:dyDescent="0.25">
      <c r="B40" s="243"/>
      <c r="C40" s="244"/>
      <c r="D40" s="90" t="s">
        <v>95</v>
      </c>
      <c r="E40" s="4" t="s">
        <v>253</v>
      </c>
      <c r="F40" s="95" t="s">
        <v>254</v>
      </c>
      <c r="G40" s="94" t="s">
        <v>255</v>
      </c>
      <c r="H40" s="4" t="s">
        <v>256</v>
      </c>
      <c r="I40" s="6" t="s">
        <v>257</v>
      </c>
      <c r="J40" s="10" t="s">
        <v>346</v>
      </c>
      <c r="K40" s="10" t="s">
        <v>258</v>
      </c>
      <c r="L40" s="10" t="s">
        <v>259</v>
      </c>
      <c r="M40" s="10" t="s">
        <v>260</v>
      </c>
      <c r="N40" s="10" t="s">
        <v>261</v>
      </c>
      <c r="O40" s="10" t="s">
        <v>262</v>
      </c>
      <c r="P40" s="10" t="s">
        <v>263</v>
      </c>
      <c r="Q40" s="10" t="s">
        <v>264</v>
      </c>
      <c r="R40" s="10" t="s">
        <v>265</v>
      </c>
      <c r="S40" s="10" t="s">
        <v>266</v>
      </c>
      <c r="T40" s="10" t="s">
        <v>267</v>
      </c>
      <c r="U40" s="10" t="s">
        <v>268</v>
      </c>
      <c r="V40" s="10" t="s">
        <v>269</v>
      </c>
      <c r="W40" s="10" t="s">
        <v>270</v>
      </c>
      <c r="X40" s="10" t="s">
        <v>271</v>
      </c>
      <c r="Y40" s="10" t="s">
        <v>272</v>
      </c>
      <c r="Z40" s="10" t="s">
        <v>273</v>
      </c>
      <c r="AA40" s="10" t="s">
        <v>274</v>
      </c>
      <c r="AB40" s="10" t="s">
        <v>429</v>
      </c>
      <c r="AC40" s="10" t="s">
        <v>275</v>
      </c>
      <c r="AD40" s="10" t="s">
        <v>276</v>
      </c>
      <c r="AE40" s="10" t="s">
        <v>277</v>
      </c>
      <c r="AF40" s="10" t="s">
        <v>278</v>
      </c>
      <c r="AG40" s="10" t="s">
        <v>279</v>
      </c>
      <c r="AH40" s="10" t="s">
        <v>280</v>
      </c>
      <c r="AI40" s="4" t="s">
        <v>480</v>
      </c>
      <c r="AJ40" s="95" t="s">
        <v>358</v>
      </c>
      <c r="AK40" s="94" t="s">
        <v>359</v>
      </c>
      <c r="AL40" s="4" t="s">
        <v>360</v>
      </c>
      <c r="AM40" s="6" t="s">
        <v>361</v>
      </c>
      <c r="AN40" s="10" t="s">
        <v>393</v>
      </c>
      <c r="AO40" s="10" t="s">
        <v>512</v>
      </c>
      <c r="AP40" s="10" t="s">
        <v>362</v>
      </c>
      <c r="AQ40" s="10" t="s">
        <v>379</v>
      </c>
      <c r="AR40" s="10" t="s">
        <v>384</v>
      </c>
      <c r="AS40" s="10" t="s">
        <v>388</v>
      </c>
      <c r="AT40" s="10" t="s">
        <v>400</v>
      </c>
      <c r="AU40" s="10" t="s">
        <v>405</v>
      </c>
      <c r="AV40" s="10" t="s">
        <v>410</v>
      </c>
      <c r="AW40" s="10" t="s">
        <v>416</v>
      </c>
      <c r="AX40" s="10" t="s">
        <v>427</v>
      </c>
      <c r="AY40" s="10" t="s">
        <v>434</v>
      </c>
      <c r="AZ40" s="10" t="s">
        <v>439</v>
      </c>
      <c r="BA40" s="10" t="s">
        <v>444</v>
      </c>
      <c r="BB40" s="10" t="s">
        <v>448</v>
      </c>
      <c r="BC40" s="10" t="s">
        <v>457</v>
      </c>
      <c r="BD40" s="10" t="s">
        <v>464</v>
      </c>
      <c r="BE40" s="10" t="s">
        <v>467</v>
      </c>
      <c r="BF40" s="10" t="s">
        <v>473</v>
      </c>
      <c r="BG40" s="10" t="s">
        <v>477</v>
      </c>
      <c r="BH40" s="10" t="s">
        <v>487</v>
      </c>
      <c r="BI40" s="10" t="s">
        <v>491</v>
      </c>
      <c r="BJ40" s="10" t="s">
        <v>526</v>
      </c>
      <c r="BK40" s="10" t="s">
        <v>532</v>
      </c>
      <c r="BL40" s="10" t="s">
        <v>537</v>
      </c>
      <c r="BM40" s="10" t="s">
        <v>631</v>
      </c>
      <c r="BN40" s="10" t="s">
        <v>632</v>
      </c>
      <c r="BO40" s="10" t="s">
        <v>633</v>
      </c>
      <c r="BP40" s="10" t="s">
        <v>634</v>
      </c>
      <c r="BQ40" s="10" t="s">
        <v>635</v>
      </c>
      <c r="BR40" s="10" t="s">
        <v>636</v>
      </c>
      <c r="BS40" s="10" t="s">
        <v>637</v>
      </c>
      <c r="BT40" s="10" t="s">
        <v>638</v>
      </c>
      <c r="BU40" s="10" t="s">
        <v>639</v>
      </c>
      <c r="BV40" s="10" t="s">
        <v>640</v>
      </c>
      <c r="BW40" s="10" t="s">
        <v>641</v>
      </c>
      <c r="BX40" s="10" t="s">
        <v>642</v>
      </c>
      <c r="BY40" s="10" t="s">
        <v>643</v>
      </c>
      <c r="BZ40" s="10" t="s">
        <v>644</v>
      </c>
      <c r="CA40" s="10" t="s">
        <v>645</v>
      </c>
      <c r="CB40" s="10" t="s">
        <v>646</v>
      </c>
      <c r="CC40" s="10" t="s">
        <v>647</v>
      </c>
      <c r="CD40" s="10" t="s">
        <v>648</v>
      </c>
      <c r="CE40" s="10" t="s">
        <v>649</v>
      </c>
      <c r="CF40" s="10" t="s">
        <v>650</v>
      </c>
      <c r="CG40" s="10" t="s">
        <v>651</v>
      </c>
      <c r="CH40" s="10" t="s">
        <v>652</v>
      </c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</row>
    <row r="41" spans="1:124" ht="18" customHeight="1" x14ac:dyDescent="0.25">
      <c r="B41" s="243"/>
      <c r="C41" s="244"/>
      <c r="D41" s="90" t="s">
        <v>96</v>
      </c>
      <c r="E41" s="4" t="s">
        <v>281</v>
      </c>
      <c r="F41" s="95" t="s">
        <v>282</v>
      </c>
      <c r="G41" s="94" t="s">
        <v>283</v>
      </c>
      <c r="H41" s="4" t="s">
        <v>284</v>
      </c>
      <c r="I41" s="6" t="s">
        <v>285</v>
      </c>
      <c r="J41" s="10" t="s">
        <v>347</v>
      </c>
      <c r="K41" s="10" t="s">
        <v>286</v>
      </c>
      <c r="L41" s="10" t="s">
        <v>287</v>
      </c>
      <c r="M41" s="10" t="s">
        <v>288</v>
      </c>
      <c r="N41" s="10" t="s">
        <v>289</v>
      </c>
      <c r="O41" s="10" t="s">
        <v>290</v>
      </c>
      <c r="P41" s="10" t="s">
        <v>377</v>
      </c>
      <c r="Q41" s="10" t="s">
        <v>291</v>
      </c>
      <c r="R41" s="10" t="s">
        <v>292</v>
      </c>
      <c r="S41" s="10" t="s">
        <v>293</v>
      </c>
      <c r="T41" s="10" t="s">
        <v>294</v>
      </c>
      <c r="U41" s="10" t="s">
        <v>295</v>
      </c>
      <c r="V41" s="10" t="s">
        <v>296</v>
      </c>
      <c r="W41" s="10" t="s">
        <v>297</v>
      </c>
      <c r="X41" s="10" t="s">
        <v>298</v>
      </c>
      <c r="Y41" s="10" t="s">
        <v>299</v>
      </c>
      <c r="Z41" s="10" t="s">
        <v>300</v>
      </c>
      <c r="AA41" s="10" t="s">
        <v>301</v>
      </c>
      <c r="AB41" s="10" t="s">
        <v>302</v>
      </c>
      <c r="AC41" s="10" t="s">
        <v>303</v>
      </c>
      <c r="AD41" s="10" t="s">
        <v>304</v>
      </c>
      <c r="AE41" s="10" t="s">
        <v>305</v>
      </c>
      <c r="AF41" s="10" t="s">
        <v>306</v>
      </c>
      <c r="AG41" s="10" t="s">
        <v>307</v>
      </c>
      <c r="AH41" s="10" t="s">
        <v>308</v>
      </c>
      <c r="AI41" s="4" t="s">
        <v>516</v>
      </c>
      <c r="AJ41" s="95" t="s">
        <v>363</v>
      </c>
      <c r="AK41" s="94" t="s">
        <v>364</v>
      </c>
      <c r="AL41" s="4" t="s">
        <v>365</v>
      </c>
      <c r="AM41" s="6" t="s">
        <v>366</v>
      </c>
      <c r="AN41" s="10" t="s">
        <v>367</v>
      </c>
      <c r="AO41" s="10" t="s">
        <v>368</v>
      </c>
      <c r="AP41" s="10" t="s">
        <v>369</v>
      </c>
      <c r="AQ41" s="10" t="s">
        <v>380</v>
      </c>
      <c r="AR41" s="10" t="s">
        <v>385</v>
      </c>
      <c r="AS41" s="10" t="s">
        <v>389</v>
      </c>
      <c r="AT41" s="10" t="s">
        <v>401</v>
      </c>
      <c r="AU41" s="10" t="s">
        <v>406</v>
      </c>
      <c r="AV41" s="10" t="s">
        <v>411</v>
      </c>
      <c r="AW41" s="10" t="s">
        <v>417</v>
      </c>
      <c r="AX41" s="10" t="s">
        <v>505</v>
      </c>
      <c r="AY41" s="10" t="s">
        <v>435</v>
      </c>
      <c r="AZ41" s="10" t="s">
        <v>440</v>
      </c>
      <c r="BA41" s="10" t="s">
        <v>445</v>
      </c>
      <c r="BB41" s="10" t="s">
        <v>449</v>
      </c>
      <c r="BC41" s="10" t="s">
        <v>458</v>
      </c>
      <c r="BD41" s="10" t="s">
        <v>465</v>
      </c>
      <c r="BE41" s="10" t="s">
        <v>468</v>
      </c>
      <c r="BF41" s="10" t="s">
        <v>474</v>
      </c>
      <c r="BG41" s="10" t="s">
        <v>478</v>
      </c>
      <c r="BH41" s="10" t="s">
        <v>488</v>
      </c>
      <c r="BI41" s="10" t="s">
        <v>492</v>
      </c>
      <c r="BJ41" s="10" t="s">
        <v>527</v>
      </c>
      <c r="BK41" s="10" t="s">
        <v>533</v>
      </c>
      <c r="BL41" s="10" t="s">
        <v>538</v>
      </c>
      <c r="BM41" s="10" t="s">
        <v>653</v>
      </c>
      <c r="BN41" s="10" t="s">
        <v>654</v>
      </c>
      <c r="BO41" s="10" t="s">
        <v>655</v>
      </c>
      <c r="BP41" s="10" t="s">
        <v>656</v>
      </c>
      <c r="BQ41" s="10" t="s">
        <v>657</v>
      </c>
      <c r="BR41" s="10" t="s">
        <v>658</v>
      </c>
      <c r="BS41" s="10" t="s">
        <v>659</v>
      </c>
      <c r="BT41" s="10" t="s">
        <v>660</v>
      </c>
      <c r="BU41" s="10" t="s">
        <v>661</v>
      </c>
      <c r="BV41" s="10" t="s">
        <v>662</v>
      </c>
      <c r="BW41" s="10" t="s">
        <v>663</v>
      </c>
      <c r="BX41" s="10" t="s">
        <v>664</v>
      </c>
      <c r="BY41" s="10" t="s">
        <v>665</v>
      </c>
      <c r="BZ41" s="10" t="s">
        <v>666</v>
      </c>
      <c r="CA41" s="10" t="s">
        <v>667</v>
      </c>
      <c r="CB41" s="10" t="s">
        <v>668</v>
      </c>
      <c r="CC41" s="10" t="s">
        <v>669</v>
      </c>
      <c r="CD41" s="10" t="s">
        <v>670</v>
      </c>
      <c r="CE41" s="10" t="s">
        <v>671</v>
      </c>
      <c r="CF41" s="10" t="s">
        <v>672</v>
      </c>
      <c r="CG41" s="10" t="s">
        <v>673</v>
      </c>
      <c r="CH41" s="10" t="s">
        <v>674</v>
      </c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</row>
    <row r="42" spans="1:124" s="167" customFormat="1" ht="18" customHeight="1" thickBot="1" x14ac:dyDescent="0.3">
      <c r="B42" s="245"/>
      <c r="C42" s="246"/>
      <c r="D42" s="168" t="s">
        <v>47</v>
      </c>
      <c r="E42" s="169">
        <v>673433799</v>
      </c>
      <c r="F42" s="170">
        <v>494802295</v>
      </c>
      <c r="G42" s="169">
        <v>674895823</v>
      </c>
      <c r="H42" s="169">
        <v>679710190</v>
      </c>
      <c r="I42" s="171">
        <v>681085999</v>
      </c>
      <c r="J42" s="172">
        <v>701852449</v>
      </c>
      <c r="K42" s="172">
        <v>702149499</v>
      </c>
      <c r="L42" s="172">
        <v>683447790</v>
      </c>
      <c r="M42" s="172">
        <v>699354067</v>
      </c>
      <c r="N42" s="172">
        <v>709924701</v>
      </c>
      <c r="O42" s="172">
        <v>691633399</v>
      </c>
      <c r="P42" s="172">
        <v>712740334</v>
      </c>
      <c r="Q42" s="172">
        <v>712618598</v>
      </c>
      <c r="R42" s="172">
        <v>712862331</v>
      </c>
      <c r="S42" s="172">
        <v>711934217</v>
      </c>
      <c r="T42" s="172">
        <v>713730969</v>
      </c>
      <c r="U42" s="172">
        <v>712609560</v>
      </c>
      <c r="V42" s="172">
        <v>723698865</v>
      </c>
      <c r="W42" s="172">
        <v>714405350</v>
      </c>
      <c r="X42" s="172">
        <v>7151798307</v>
      </c>
      <c r="Y42" s="172">
        <v>714505604</v>
      </c>
      <c r="Z42" s="172">
        <v>714171498</v>
      </c>
      <c r="AA42" s="172">
        <v>715205598</v>
      </c>
      <c r="AB42" s="172">
        <v>745126459</v>
      </c>
      <c r="AC42" s="172">
        <v>718619981</v>
      </c>
      <c r="AD42" s="172">
        <v>719464956</v>
      </c>
      <c r="AE42" s="172">
        <v>718355245</v>
      </c>
      <c r="AF42" s="172">
        <v>718651595</v>
      </c>
      <c r="AG42" s="172">
        <v>721841490</v>
      </c>
      <c r="AH42" s="172">
        <v>723879726</v>
      </c>
      <c r="AI42" s="169">
        <v>751077014</v>
      </c>
      <c r="AJ42" s="170">
        <v>724430736</v>
      </c>
      <c r="AK42" s="169">
        <v>759293720</v>
      </c>
      <c r="AL42" s="169">
        <v>725381684</v>
      </c>
      <c r="AM42" s="171">
        <v>725378396</v>
      </c>
      <c r="AN42" s="172">
        <v>724673327</v>
      </c>
      <c r="AO42" s="172">
        <v>725381458</v>
      </c>
      <c r="AP42" s="172">
        <v>726743000</v>
      </c>
      <c r="AQ42" s="172">
        <v>729729729</v>
      </c>
      <c r="AR42" s="172">
        <v>730644183</v>
      </c>
      <c r="AS42" s="172">
        <v>730442948</v>
      </c>
      <c r="AT42" s="172">
        <v>734282173</v>
      </c>
      <c r="AU42" s="172">
        <v>731404311</v>
      </c>
      <c r="AV42" s="172">
        <v>738652914</v>
      </c>
      <c r="AW42" s="172">
        <v>738637156</v>
      </c>
      <c r="AX42" s="172">
        <v>742515085</v>
      </c>
      <c r="AY42" s="172">
        <v>745317422</v>
      </c>
      <c r="AZ42" s="172">
        <v>745333169</v>
      </c>
      <c r="BA42" s="172">
        <v>745266544</v>
      </c>
      <c r="BB42" s="172">
        <v>743231557</v>
      </c>
      <c r="BC42" s="172">
        <v>747781675</v>
      </c>
      <c r="BD42" s="172">
        <v>750311182</v>
      </c>
      <c r="BE42" s="172">
        <v>748531486</v>
      </c>
      <c r="BF42" s="172">
        <v>749228924</v>
      </c>
      <c r="BG42" s="172">
        <v>749227158</v>
      </c>
      <c r="BH42" s="172">
        <v>753206426</v>
      </c>
      <c r="BI42" s="172">
        <v>753286731</v>
      </c>
      <c r="BJ42" s="172">
        <v>764183585</v>
      </c>
      <c r="BK42" s="172">
        <v>763667272</v>
      </c>
      <c r="BL42" s="172">
        <v>763424852</v>
      </c>
      <c r="BM42" s="172">
        <v>7657197603</v>
      </c>
      <c r="BN42" s="172">
        <v>766089885</v>
      </c>
      <c r="BO42" s="172">
        <v>764803408</v>
      </c>
      <c r="BP42" s="172">
        <v>765730390</v>
      </c>
      <c r="BQ42" s="172">
        <v>766099292</v>
      </c>
      <c r="BR42" s="172">
        <v>766399378</v>
      </c>
      <c r="BS42" s="172">
        <v>766521386</v>
      </c>
      <c r="BT42" s="172">
        <v>766205054</v>
      </c>
      <c r="BU42" s="172">
        <v>766853492</v>
      </c>
      <c r="BV42" s="172">
        <v>7668677303</v>
      </c>
      <c r="BW42" s="172">
        <v>765252743</v>
      </c>
      <c r="BX42" s="172">
        <v>765856427</v>
      </c>
      <c r="BY42" s="172">
        <v>766668987</v>
      </c>
      <c r="BZ42" s="172">
        <v>766871193</v>
      </c>
      <c r="CA42" s="172">
        <v>766876340</v>
      </c>
      <c r="CB42" s="172">
        <v>767286373</v>
      </c>
      <c r="CC42" s="172">
        <v>763947022</v>
      </c>
      <c r="CD42" s="172">
        <v>7630969604</v>
      </c>
      <c r="CE42" s="172">
        <v>766807161</v>
      </c>
      <c r="CF42" s="172">
        <v>76696759</v>
      </c>
      <c r="CG42" s="172">
        <v>766656879</v>
      </c>
      <c r="CH42" s="172">
        <v>767143719</v>
      </c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</row>
    <row r="43" spans="1:124" ht="18" customHeight="1" x14ac:dyDescent="0.25">
      <c r="B43" s="241" t="s">
        <v>5</v>
      </c>
      <c r="C43" s="242"/>
      <c r="D43" s="96" t="s">
        <v>43</v>
      </c>
      <c r="E43" s="97">
        <v>4</v>
      </c>
      <c r="F43" s="98">
        <v>7</v>
      </c>
      <c r="G43" s="97">
        <v>4</v>
      </c>
      <c r="H43" s="98">
        <v>7</v>
      </c>
      <c r="I43" s="99">
        <v>5</v>
      </c>
      <c r="J43" s="98">
        <v>6</v>
      </c>
      <c r="K43" s="98">
        <v>2</v>
      </c>
      <c r="L43" s="98">
        <v>1</v>
      </c>
      <c r="M43" s="98">
        <v>4</v>
      </c>
      <c r="N43" s="98">
        <v>4</v>
      </c>
      <c r="O43" s="98">
        <v>4</v>
      </c>
      <c r="P43" s="98">
        <v>9</v>
      </c>
      <c r="Q43" s="98">
        <v>9</v>
      </c>
      <c r="R43" s="98">
        <v>5</v>
      </c>
      <c r="S43" s="98">
        <v>13</v>
      </c>
      <c r="T43" s="98">
        <v>5</v>
      </c>
      <c r="U43" s="98">
        <v>11</v>
      </c>
      <c r="V43" s="98">
        <v>5</v>
      </c>
      <c r="W43" s="98">
        <v>8</v>
      </c>
      <c r="X43" s="98">
        <v>3</v>
      </c>
      <c r="Y43" s="98">
        <v>4</v>
      </c>
      <c r="Z43" s="98">
        <v>8</v>
      </c>
      <c r="AA43" s="98">
        <v>5</v>
      </c>
      <c r="AB43" s="98">
        <v>8</v>
      </c>
      <c r="AC43" s="98">
        <v>12</v>
      </c>
      <c r="AD43" s="98">
        <v>11</v>
      </c>
      <c r="AE43" s="98">
        <v>10</v>
      </c>
      <c r="AF43" s="98">
        <v>3</v>
      </c>
      <c r="AG43" s="98">
        <v>5</v>
      </c>
      <c r="AH43" s="98">
        <v>6</v>
      </c>
      <c r="AI43" s="97">
        <v>7</v>
      </c>
      <c r="AJ43" s="98">
        <v>7</v>
      </c>
      <c r="AK43" s="97">
        <v>5</v>
      </c>
      <c r="AL43" s="98">
        <v>8</v>
      </c>
      <c r="AM43" s="99">
        <v>10</v>
      </c>
      <c r="AN43" s="98">
        <v>6</v>
      </c>
      <c r="AO43" s="98">
        <v>5</v>
      </c>
      <c r="AP43" s="98">
        <v>2</v>
      </c>
      <c r="AQ43" s="98">
        <v>5</v>
      </c>
      <c r="AR43" s="98">
        <v>0</v>
      </c>
      <c r="AS43" s="98">
        <v>5</v>
      </c>
      <c r="AT43" s="98">
        <v>8</v>
      </c>
      <c r="AU43" s="98">
        <v>6</v>
      </c>
      <c r="AV43" s="98">
        <v>2</v>
      </c>
      <c r="AW43" s="98">
        <v>7</v>
      </c>
      <c r="AX43" s="98">
        <v>7</v>
      </c>
      <c r="AY43" s="98">
        <v>5</v>
      </c>
      <c r="AZ43" s="98">
        <v>8</v>
      </c>
      <c r="BA43" s="98">
        <v>6</v>
      </c>
      <c r="BB43" s="98">
        <v>7</v>
      </c>
      <c r="BC43" s="98">
        <v>8</v>
      </c>
      <c r="BD43" s="98">
        <v>6</v>
      </c>
      <c r="BE43" s="98">
        <v>8</v>
      </c>
      <c r="BF43" s="98">
        <v>8</v>
      </c>
      <c r="BG43" s="98">
        <v>7</v>
      </c>
      <c r="BH43" s="98">
        <v>6</v>
      </c>
      <c r="BI43" s="98">
        <v>10</v>
      </c>
      <c r="BJ43" s="98">
        <v>4</v>
      </c>
      <c r="BK43" s="98">
        <v>3</v>
      </c>
      <c r="BL43" s="98">
        <v>6</v>
      </c>
      <c r="BM43" s="98">
        <v>6</v>
      </c>
      <c r="BN43" s="98">
        <v>10</v>
      </c>
      <c r="BO43" s="98">
        <v>7</v>
      </c>
      <c r="BP43" s="98">
        <v>8</v>
      </c>
      <c r="BQ43" s="98">
        <v>4</v>
      </c>
      <c r="BR43" s="98">
        <v>4</v>
      </c>
      <c r="BS43" s="98">
        <v>7</v>
      </c>
      <c r="BT43" s="98">
        <v>7</v>
      </c>
      <c r="BU43" s="98">
        <v>7</v>
      </c>
      <c r="BV43" s="98">
        <v>5</v>
      </c>
      <c r="BW43" s="98">
        <v>5</v>
      </c>
      <c r="BX43" s="98">
        <v>8</v>
      </c>
      <c r="BY43" s="98">
        <v>9</v>
      </c>
      <c r="BZ43" s="98">
        <v>7</v>
      </c>
      <c r="CA43" s="98">
        <v>5</v>
      </c>
      <c r="CB43" s="98">
        <v>10</v>
      </c>
      <c r="CC43" s="98"/>
      <c r="CD43" s="98"/>
      <c r="CE43" s="98">
        <v>6</v>
      </c>
      <c r="CF43" s="98">
        <v>7</v>
      </c>
      <c r="CG43" s="98">
        <v>7</v>
      </c>
      <c r="CH43" s="98">
        <v>5</v>
      </c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</row>
    <row r="44" spans="1:124" ht="18" customHeight="1" x14ac:dyDescent="0.25">
      <c r="B44" s="243"/>
      <c r="C44" s="244"/>
      <c r="D44" s="100" t="s">
        <v>45</v>
      </c>
      <c r="E44" s="101">
        <v>8</v>
      </c>
      <c r="F44" s="102">
        <v>3</v>
      </c>
      <c r="G44" s="101">
        <v>9</v>
      </c>
      <c r="H44" s="102">
        <v>5</v>
      </c>
      <c r="I44" s="103">
        <v>4</v>
      </c>
      <c r="J44" s="102">
        <v>5</v>
      </c>
      <c r="K44" s="102">
        <v>9</v>
      </c>
      <c r="L44" s="102">
        <v>7</v>
      </c>
      <c r="M44" s="102">
        <v>6</v>
      </c>
      <c r="N44" s="102">
        <v>9</v>
      </c>
      <c r="O44" s="102">
        <v>8</v>
      </c>
      <c r="P44" s="102">
        <v>4</v>
      </c>
      <c r="Q44" s="102">
        <v>4</v>
      </c>
      <c r="R44" s="102">
        <v>6</v>
      </c>
      <c r="S44" s="102">
        <v>0</v>
      </c>
      <c r="T44" s="102">
        <v>10</v>
      </c>
      <c r="U44" s="102">
        <v>1</v>
      </c>
      <c r="V44" s="102">
        <v>8</v>
      </c>
      <c r="W44" s="102">
        <v>6</v>
      </c>
      <c r="X44" s="102">
        <v>9</v>
      </c>
      <c r="Y44" s="102">
        <v>7</v>
      </c>
      <c r="Z44" s="102">
        <v>2</v>
      </c>
      <c r="AA44" s="102">
        <v>10</v>
      </c>
      <c r="AB44" s="102">
        <v>6</v>
      </c>
      <c r="AC44" s="102">
        <v>3</v>
      </c>
      <c r="AD44" s="102">
        <v>4</v>
      </c>
      <c r="AE44" s="102">
        <v>1</v>
      </c>
      <c r="AF44" s="102">
        <v>4</v>
      </c>
      <c r="AG44" s="102">
        <v>8</v>
      </c>
      <c r="AH44" s="102">
        <v>7</v>
      </c>
      <c r="AI44" s="101">
        <v>6</v>
      </c>
      <c r="AJ44" s="102">
        <v>5</v>
      </c>
      <c r="AK44" s="101">
        <v>8</v>
      </c>
      <c r="AL44" s="102">
        <v>5</v>
      </c>
      <c r="AM44" s="103">
        <v>4</v>
      </c>
      <c r="AN44" s="102">
        <v>5</v>
      </c>
      <c r="AO44" s="102">
        <v>5</v>
      </c>
      <c r="AP44" s="102">
        <v>11</v>
      </c>
      <c r="AQ44" s="102">
        <v>4</v>
      </c>
      <c r="AR44" s="102">
        <v>6</v>
      </c>
      <c r="AS44" s="102">
        <v>6</v>
      </c>
      <c r="AT44" s="102">
        <v>7</v>
      </c>
      <c r="AU44" s="102">
        <v>7</v>
      </c>
      <c r="AV44" s="102">
        <v>6</v>
      </c>
      <c r="AW44" s="102">
        <v>10</v>
      </c>
      <c r="AX44" s="102">
        <v>3</v>
      </c>
      <c r="AY44" s="102">
        <v>11</v>
      </c>
      <c r="AZ44" s="102">
        <v>0</v>
      </c>
      <c r="BA44" s="102">
        <v>7</v>
      </c>
      <c r="BB44" s="102">
        <v>5</v>
      </c>
      <c r="BC44" s="102">
        <v>4</v>
      </c>
      <c r="BD44" s="102">
        <v>7</v>
      </c>
      <c r="BE44" s="102">
        <v>9</v>
      </c>
      <c r="BF44" s="102">
        <v>4</v>
      </c>
      <c r="BG44" s="102">
        <v>4</v>
      </c>
      <c r="BH44" s="102">
        <v>6</v>
      </c>
      <c r="BI44" s="102">
        <v>6</v>
      </c>
      <c r="BJ44" s="102">
        <v>4</v>
      </c>
      <c r="BK44" s="102">
        <v>12</v>
      </c>
      <c r="BL44" s="102">
        <v>8</v>
      </c>
      <c r="BM44" s="102">
        <v>4</v>
      </c>
      <c r="BN44" s="102">
        <v>3</v>
      </c>
      <c r="BO44" s="102">
        <v>5</v>
      </c>
      <c r="BP44" s="102">
        <v>5</v>
      </c>
      <c r="BQ44" s="102">
        <v>5</v>
      </c>
      <c r="BR44" s="102">
        <v>7</v>
      </c>
      <c r="BS44" s="102">
        <v>3</v>
      </c>
      <c r="BT44" s="102">
        <v>7</v>
      </c>
      <c r="BU44" s="102">
        <v>7</v>
      </c>
      <c r="BV44" s="102">
        <v>7</v>
      </c>
      <c r="BW44" s="102">
        <v>6</v>
      </c>
      <c r="BX44" s="102">
        <v>6</v>
      </c>
      <c r="BY44" s="102">
        <v>6</v>
      </c>
      <c r="BZ44" s="102">
        <v>4</v>
      </c>
      <c r="CA44" s="102">
        <v>7</v>
      </c>
      <c r="CB44" s="102">
        <v>4</v>
      </c>
      <c r="CC44" s="102"/>
      <c r="CD44" s="102"/>
      <c r="CE44" s="102">
        <v>5</v>
      </c>
      <c r="CF44" s="102">
        <v>6</v>
      </c>
      <c r="CG44" s="102">
        <v>4</v>
      </c>
      <c r="CH44" s="102">
        <v>7</v>
      </c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</row>
    <row r="45" spans="1:124" ht="18" customHeight="1" x14ac:dyDescent="0.25">
      <c r="B45" s="243"/>
      <c r="C45" s="244"/>
      <c r="D45" s="100" t="s">
        <v>44</v>
      </c>
      <c r="E45" s="101">
        <v>3</v>
      </c>
      <c r="F45" s="102">
        <v>3</v>
      </c>
      <c r="G45" s="101">
        <v>1</v>
      </c>
      <c r="H45" s="102">
        <v>3</v>
      </c>
      <c r="I45" s="103">
        <v>4</v>
      </c>
      <c r="J45" s="102">
        <v>3</v>
      </c>
      <c r="K45" s="102">
        <v>4</v>
      </c>
      <c r="L45" s="102">
        <v>2</v>
      </c>
      <c r="M45" s="102">
        <v>4</v>
      </c>
      <c r="N45" s="102">
        <v>1</v>
      </c>
      <c r="O45" s="102">
        <v>1</v>
      </c>
      <c r="P45" s="102">
        <v>1</v>
      </c>
      <c r="Q45" s="102">
        <v>1</v>
      </c>
      <c r="R45" s="102">
        <v>3</v>
      </c>
      <c r="S45" s="102">
        <v>2</v>
      </c>
      <c r="T45" s="102">
        <v>2</v>
      </c>
      <c r="U45" s="102">
        <v>3</v>
      </c>
      <c r="V45" s="102">
        <v>1</v>
      </c>
      <c r="W45" s="102">
        <v>0</v>
      </c>
      <c r="X45" s="102">
        <v>3</v>
      </c>
      <c r="Y45" s="102">
        <v>3</v>
      </c>
      <c r="Z45" s="102">
        <v>5</v>
      </c>
      <c r="AA45" s="102">
        <v>2</v>
      </c>
      <c r="AB45" s="102">
        <v>2</v>
      </c>
      <c r="AC45" s="102">
        <v>1</v>
      </c>
      <c r="AD45" s="102">
        <v>0</v>
      </c>
      <c r="AE45" s="102">
        <v>2</v>
      </c>
      <c r="AF45" s="102">
        <v>7</v>
      </c>
      <c r="AG45" s="102">
        <v>2</v>
      </c>
      <c r="AH45" s="102">
        <v>1</v>
      </c>
      <c r="AI45" s="101">
        <v>0</v>
      </c>
      <c r="AJ45" s="102">
        <v>4</v>
      </c>
      <c r="AK45" s="101">
        <v>1</v>
      </c>
      <c r="AL45" s="102">
        <v>2</v>
      </c>
      <c r="AM45" s="103">
        <v>1</v>
      </c>
      <c r="AN45" s="102">
        <v>5</v>
      </c>
      <c r="AO45" s="102">
        <v>4</v>
      </c>
      <c r="AP45" s="102">
        <v>2</v>
      </c>
      <c r="AQ45" s="102">
        <v>7</v>
      </c>
      <c r="AR45" s="102">
        <v>8</v>
      </c>
      <c r="AS45" s="102">
        <v>2</v>
      </c>
      <c r="AT45" s="102">
        <v>3</v>
      </c>
      <c r="AU45" s="102">
        <v>1</v>
      </c>
      <c r="AV45" s="102">
        <v>5</v>
      </c>
      <c r="AW45" s="102"/>
      <c r="AX45" s="102">
        <v>4</v>
      </c>
      <c r="AY45" s="102">
        <v>0</v>
      </c>
      <c r="AZ45" s="102">
        <v>4</v>
      </c>
      <c r="BA45" s="102">
        <v>2</v>
      </c>
      <c r="BB45" s="102">
        <v>1</v>
      </c>
      <c r="BC45" s="102">
        <v>1</v>
      </c>
      <c r="BD45" s="102">
        <v>1</v>
      </c>
      <c r="BE45" s="102">
        <v>0</v>
      </c>
      <c r="BF45" s="102">
        <v>3</v>
      </c>
      <c r="BG45" s="102">
        <v>4</v>
      </c>
      <c r="BH45" s="102">
        <v>1</v>
      </c>
      <c r="BI45" s="102">
        <v>0</v>
      </c>
      <c r="BJ45" s="102">
        <v>3</v>
      </c>
      <c r="BK45" s="102">
        <v>1</v>
      </c>
      <c r="BL45" s="102">
        <v>3</v>
      </c>
      <c r="BM45" s="102">
        <v>1</v>
      </c>
      <c r="BN45" s="102">
        <v>1</v>
      </c>
      <c r="BO45" s="102">
        <v>2</v>
      </c>
      <c r="BP45" s="102">
        <v>0</v>
      </c>
      <c r="BQ45" s="102">
        <v>0</v>
      </c>
      <c r="BR45" s="102">
        <v>1</v>
      </c>
      <c r="BS45" s="102">
        <v>0</v>
      </c>
      <c r="BT45" s="102">
        <v>0</v>
      </c>
      <c r="BU45" s="102">
        <v>0</v>
      </c>
      <c r="BV45" s="102">
        <v>0</v>
      </c>
      <c r="BW45" s="102">
        <v>2</v>
      </c>
      <c r="BX45" s="102">
        <v>1</v>
      </c>
      <c r="BY45" s="102">
        <v>0</v>
      </c>
      <c r="BZ45" s="102">
        <v>2</v>
      </c>
      <c r="CA45" s="102">
        <v>3</v>
      </c>
      <c r="CB45" s="102">
        <v>0</v>
      </c>
      <c r="CC45" s="102"/>
      <c r="CD45" s="102"/>
      <c r="CE45" s="102">
        <v>2</v>
      </c>
      <c r="CF45" s="102">
        <v>0</v>
      </c>
      <c r="CG45" s="102">
        <v>2</v>
      </c>
      <c r="CH45" s="102">
        <v>3</v>
      </c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</row>
    <row r="46" spans="1:124" ht="18" customHeight="1" thickBot="1" x14ac:dyDescent="0.3">
      <c r="B46" s="245"/>
      <c r="C46" s="246"/>
      <c r="D46" s="104" t="s">
        <v>21</v>
      </c>
      <c r="E46" s="105">
        <v>1</v>
      </c>
      <c r="F46" s="106">
        <v>1</v>
      </c>
      <c r="G46" s="105">
        <v>0</v>
      </c>
      <c r="H46" s="106">
        <v>0</v>
      </c>
      <c r="I46" s="107">
        <v>1</v>
      </c>
      <c r="J46" s="106">
        <v>1</v>
      </c>
      <c r="K46" s="106">
        <v>0</v>
      </c>
      <c r="L46" s="106">
        <v>1</v>
      </c>
      <c r="M46" s="106">
        <v>1</v>
      </c>
      <c r="N46" s="106">
        <v>0</v>
      </c>
      <c r="O46" s="106">
        <v>1</v>
      </c>
      <c r="P46" s="106">
        <v>0</v>
      </c>
      <c r="Q46" s="106">
        <v>1</v>
      </c>
      <c r="R46" s="106">
        <v>1</v>
      </c>
      <c r="S46" s="106">
        <v>0</v>
      </c>
      <c r="T46" s="106">
        <v>1</v>
      </c>
      <c r="U46" s="106">
        <v>1</v>
      </c>
      <c r="V46" s="106">
        <v>0</v>
      </c>
      <c r="W46" s="106">
        <v>0</v>
      </c>
      <c r="X46" s="106">
        <v>0</v>
      </c>
      <c r="Y46" s="106">
        <v>1</v>
      </c>
      <c r="Z46" s="106">
        <v>0</v>
      </c>
      <c r="AA46" s="106">
        <v>0</v>
      </c>
      <c r="AB46" s="106">
        <v>0</v>
      </c>
      <c r="AC46" s="106">
        <v>0</v>
      </c>
      <c r="AD46" s="106">
        <v>1</v>
      </c>
      <c r="AE46" s="106">
        <v>2</v>
      </c>
      <c r="AF46" s="106">
        <v>2</v>
      </c>
      <c r="AG46" s="106">
        <v>0</v>
      </c>
      <c r="AH46" s="106">
        <v>0</v>
      </c>
      <c r="AI46" s="105">
        <v>1</v>
      </c>
      <c r="AJ46" s="106">
        <v>0</v>
      </c>
      <c r="AK46" s="105">
        <v>0</v>
      </c>
      <c r="AL46" s="106">
        <v>0</v>
      </c>
      <c r="AM46" s="107">
        <v>0</v>
      </c>
      <c r="AN46" s="106">
        <v>0</v>
      </c>
      <c r="AO46" s="106">
        <v>1</v>
      </c>
      <c r="AP46" s="106">
        <v>0</v>
      </c>
      <c r="AQ46" s="106">
        <v>1</v>
      </c>
      <c r="AR46" s="106">
        <v>0</v>
      </c>
      <c r="AS46" s="106">
        <v>0</v>
      </c>
      <c r="AT46" s="106">
        <v>0</v>
      </c>
      <c r="AU46" s="106">
        <v>1</v>
      </c>
      <c r="AV46" s="106">
        <v>3</v>
      </c>
      <c r="AW46" s="106">
        <v>0</v>
      </c>
      <c r="AX46" s="106">
        <v>1</v>
      </c>
      <c r="AY46" s="106">
        <v>0</v>
      </c>
      <c r="AZ46" s="106">
        <v>3</v>
      </c>
      <c r="BA46" s="106">
        <v>1</v>
      </c>
      <c r="BB46" s="106">
        <v>3</v>
      </c>
      <c r="BC46" s="106">
        <v>0</v>
      </c>
      <c r="BD46" s="106">
        <v>3</v>
      </c>
      <c r="BE46" s="106">
        <v>0</v>
      </c>
      <c r="BF46" s="106">
        <v>0</v>
      </c>
      <c r="BG46" s="106">
        <v>2</v>
      </c>
      <c r="BH46" s="106">
        <v>0</v>
      </c>
      <c r="BI46" s="106">
        <v>0</v>
      </c>
      <c r="BJ46" s="106">
        <v>0</v>
      </c>
      <c r="BK46" s="106">
        <v>0</v>
      </c>
      <c r="BL46" s="106">
        <v>0</v>
      </c>
      <c r="BM46" s="106">
        <v>0</v>
      </c>
      <c r="BN46" s="106"/>
      <c r="BO46" s="106">
        <v>1</v>
      </c>
      <c r="BP46" s="106">
        <v>0</v>
      </c>
      <c r="BQ46" s="106">
        <v>1</v>
      </c>
      <c r="BR46" s="106">
        <v>0</v>
      </c>
      <c r="BS46" s="106">
        <v>2</v>
      </c>
      <c r="BT46" s="106">
        <v>1</v>
      </c>
      <c r="BU46" s="106">
        <v>1</v>
      </c>
      <c r="BV46" s="106">
        <v>0</v>
      </c>
      <c r="BW46" s="106">
        <v>1</v>
      </c>
      <c r="BX46" s="106">
        <v>0</v>
      </c>
      <c r="BY46" s="106">
        <v>0</v>
      </c>
      <c r="BZ46" s="106">
        <v>1</v>
      </c>
      <c r="CA46" s="106">
        <v>0</v>
      </c>
      <c r="CB46" s="106">
        <v>1</v>
      </c>
      <c r="CC46" s="106"/>
      <c r="CD46" s="106"/>
      <c r="CE46" s="106">
        <v>2</v>
      </c>
      <c r="CF46" s="106">
        <v>2</v>
      </c>
      <c r="CG46" s="106">
        <v>0</v>
      </c>
      <c r="CH46" s="106">
        <v>0</v>
      </c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</row>
    <row r="47" spans="1:124" ht="18" customHeight="1" x14ac:dyDescent="0.25">
      <c r="B47" s="241" t="s">
        <v>6</v>
      </c>
      <c r="C47" s="242"/>
      <c r="D47" s="108" t="s">
        <v>42</v>
      </c>
      <c r="E47" s="109" t="s">
        <v>309</v>
      </c>
      <c r="F47" s="110" t="s">
        <v>309</v>
      </c>
      <c r="G47" s="109" t="s">
        <v>309</v>
      </c>
      <c r="H47" s="110" t="s">
        <v>309</v>
      </c>
      <c r="I47" s="111" t="s">
        <v>309</v>
      </c>
      <c r="J47" s="110" t="s">
        <v>309</v>
      </c>
      <c r="K47" s="110" t="s">
        <v>309</v>
      </c>
      <c r="L47" s="110" t="s">
        <v>309</v>
      </c>
      <c r="M47" s="110" t="s">
        <v>309</v>
      </c>
      <c r="N47" s="110" t="s">
        <v>309</v>
      </c>
      <c r="O47" s="110" t="s">
        <v>309</v>
      </c>
      <c r="P47" s="110" t="s">
        <v>309</v>
      </c>
      <c r="Q47" s="110" t="s">
        <v>309</v>
      </c>
      <c r="R47" s="110" t="s">
        <v>310</v>
      </c>
      <c r="S47" s="110" t="s">
        <v>309</v>
      </c>
      <c r="T47" s="110" t="s">
        <v>309</v>
      </c>
      <c r="U47" s="110" t="s">
        <v>309</v>
      </c>
      <c r="V47" s="110" t="s">
        <v>309</v>
      </c>
      <c r="W47" s="110" t="s">
        <v>310</v>
      </c>
      <c r="X47" s="110" t="s">
        <v>309</v>
      </c>
      <c r="Y47" s="110" t="s">
        <v>309</v>
      </c>
      <c r="Z47" s="110" t="s">
        <v>309</v>
      </c>
      <c r="AA47" s="110" t="s">
        <v>309</v>
      </c>
      <c r="AB47" s="110" t="s">
        <v>309</v>
      </c>
      <c r="AC47" s="110" t="s">
        <v>309</v>
      </c>
      <c r="AD47" s="110" t="s">
        <v>309</v>
      </c>
      <c r="AE47" s="110" t="s">
        <v>309</v>
      </c>
      <c r="AF47" s="110" t="s">
        <v>309</v>
      </c>
      <c r="AG47" s="110" t="s">
        <v>309</v>
      </c>
      <c r="AH47" s="110" t="s">
        <v>309</v>
      </c>
      <c r="AI47" s="109" t="s">
        <v>309</v>
      </c>
      <c r="AJ47" s="110" t="s">
        <v>309</v>
      </c>
      <c r="AK47" s="109" t="s">
        <v>309</v>
      </c>
      <c r="AL47" s="110" t="s">
        <v>309</v>
      </c>
      <c r="AM47" s="111" t="s">
        <v>309</v>
      </c>
      <c r="AN47" s="110" t="s">
        <v>309</v>
      </c>
      <c r="AO47" s="110" t="s">
        <v>309</v>
      </c>
      <c r="AP47" s="110" t="s">
        <v>309</v>
      </c>
      <c r="AQ47" s="110" t="s">
        <v>309</v>
      </c>
      <c r="AR47" s="110" t="s">
        <v>309</v>
      </c>
      <c r="AS47" s="110" t="s">
        <v>309</v>
      </c>
      <c r="AT47" s="110" t="s">
        <v>309</v>
      </c>
      <c r="AU47" s="110" t="s">
        <v>309</v>
      </c>
      <c r="AV47" s="110" t="s">
        <v>309</v>
      </c>
      <c r="AW47" s="110" t="s">
        <v>309</v>
      </c>
      <c r="AX47" s="110" t="s">
        <v>309</v>
      </c>
      <c r="AY47" s="110" t="s">
        <v>309</v>
      </c>
      <c r="AZ47" s="110" t="s">
        <v>309</v>
      </c>
      <c r="BA47" s="110" t="s">
        <v>309</v>
      </c>
      <c r="BB47" s="110" t="s">
        <v>309</v>
      </c>
      <c r="BC47" s="110" t="s">
        <v>309</v>
      </c>
      <c r="BD47" s="110" t="s">
        <v>309</v>
      </c>
      <c r="BE47" s="110" t="s">
        <v>309</v>
      </c>
      <c r="BF47" s="110" t="s">
        <v>309</v>
      </c>
      <c r="BG47" s="110" t="s">
        <v>309</v>
      </c>
      <c r="BH47" s="110" t="s">
        <v>309</v>
      </c>
      <c r="BI47" s="110" t="s">
        <v>309</v>
      </c>
      <c r="BJ47" s="110" t="s">
        <v>309</v>
      </c>
      <c r="BK47" s="110" t="s">
        <v>309</v>
      </c>
      <c r="BL47" s="110" t="s">
        <v>309</v>
      </c>
      <c r="BM47" s="110" t="s">
        <v>309</v>
      </c>
      <c r="BN47" s="110" t="s">
        <v>309</v>
      </c>
      <c r="BO47" s="110" t="s">
        <v>309</v>
      </c>
      <c r="BP47" s="110" t="s">
        <v>309</v>
      </c>
      <c r="BQ47" s="110" t="s">
        <v>309</v>
      </c>
      <c r="BR47" s="110" t="s">
        <v>309</v>
      </c>
      <c r="BS47" s="110" t="s">
        <v>309</v>
      </c>
      <c r="BT47" s="110" t="s">
        <v>309</v>
      </c>
      <c r="BU47" s="110" t="s">
        <v>309</v>
      </c>
      <c r="BV47" s="110" t="s">
        <v>309</v>
      </c>
      <c r="BW47" s="110" t="s">
        <v>309</v>
      </c>
      <c r="BX47" s="110" t="s">
        <v>309</v>
      </c>
      <c r="BY47" s="110" t="s">
        <v>309</v>
      </c>
      <c r="BZ47" s="110" t="s">
        <v>309</v>
      </c>
      <c r="CA47" s="110" t="s">
        <v>309</v>
      </c>
      <c r="CB47" s="110" t="s">
        <v>309</v>
      </c>
      <c r="CC47" s="110" t="s">
        <v>309</v>
      </c>
      <c r="CD47" s="110" t="s">
        <v>309</v>
      </c>
      <c r="CE47" s="110" t="s">
        <v>309</v>
      </c>
      <c r="CF47" s="110" t="s">
        <v>309</v>
      </c>
      <c r="CG47" s="110" t="s">
        <v>309</v>
      </c>
      <c r="CH47" s="110" t="s">
        <v>309</v>
      </c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</row>
    <row r="48" spans="1:124" ht="18" customHeight="1" x14ac:dyDescent="0.25">
      <c r="B48" s="243"/>
      <c r="C48" s="244"/>
      <c r="D48" s="112" t="s">
        <v>41</v>
      </c>
      <c r="E48" s="113" t="s">
        <v>309</v>
      </c>
      <c r="F48" s="114" t="s">
        <v>309</v>
      </c>
      <c r="G48" s="113" t="s">
        <v>309</v>
      </c>
      <c r="H48" s="114" t="s">
        <v>310</v>
      </c>
      <c r="I48" s="115" t="s">
        <v>309</v>
      </c>
      <c r="J48" s="114" t="s">
        <v>309</v>
      </c>
      <c r="K48" s="114" t="s">
        <v>309</v>
      </c>
      <c r="L48" s="114" t="s">
        <v>310</v>
      </c>
      <c r="M48" s="114" t="s">
        <v>309</v>
      </c>
      <c r="N48" s="114" t="s">
        <v>309</v>
      </c>
      <c r="O48" s="114" t="s">
        <v>309</v>
      </c>
      <c r="P48" s="114" t="s">
        <v>309</v>
      </c>
      <c r="Q48" s="114" t="s">
        <v>309</v>
      </c>
      <c r="R48" s="114" t="s">
        <v>310</v>
      </c>
      <c r="S48" s="114" t="s">
        <v>309</v>
      </c>
      <c r="T48" s="114" t="s">
        <v>309</v>
      </c>
      <c r="U48" s="114" t="s">
        <v>309</v>
      </c>
      <c r="V48" s="114" t="s">
        <v>309</v>
      </c>
      <c r="W48" s="114" t="s">
        <v>309</v>
      </c>
      <c r="X48" s="114" t="s">
        <v>309</v>
      </c>
      <c r="Y48" s="114" t="s">
        <v>309</v>
      </c>
      <c r="Z48" s="114" t="s">
        <v>309</v>
      </c>
      <c r="AA48" s="114" t="s">
        <v>309</v>
      </c>
      <c r="AB48" s="114" t="s">
        <v>309</v>
      </c>
      <c r="AC48" s="114" t="s">
        <v>309</v>
      </c>
      <c r="AD48" s="114" t="s">
        <v>309</v>
      </c>
      <c r="AE48" s="114" t="s">
        <v>309</v>
      </c>
      <c r="AF48" s="114" t="s">
        <v>309</v>
      </c>
      <c r="AG48" s="114" t="s">
        <v>309</v>
      </c>
      <c r="AH48" s="114" t="s">
        <v>309</v>
      </c>
      <c r="AI48" s="113" t="s">
        <v>309</v>
      </c>
      <c r="AJ48" s="114" t="s">
        <v>309</v>
      </c>
      <c r="AK48" s="113" t="s">
        <v>309</v>
      </c>
      <c r="AL48" s="114" t="s">
        <v>309</v>
      </c>
      <c r="AM48" s="115" t="s">
        <v>309</v>
      </c>
      <c r="AN48" s="114" t="s">
        <v>309</v>
      </c>
      <c r="AO48" s="114" t="s">
        <v>309</v>
      </c>
      <c r="AP48" s="114" t="s">
        <v>309</v>
      </c>
      <c r="AQ48" s="114" t="s">
        <v>309</v>
      </c>
      <c r="AR48" s="114" t="s">
        <v>309</v>
      </c>
      <c r="AS48" s="114" t="s">
        <v>309</v>
      </c>
      <c r="AT48" s="114" t="s">
        <v>309</v>
      </c>
      <c r="AU48" s="114" t="s">
        <v>309</v>
      </c>
      <c r="AV48" s="114" t="s">
        <v>309</v>
      </c>
      <c r="AW48" s="114" t="s">
        <v>309</v>
      </c>
      <c r="AX48" s="114" t="s">
        <v>309</v>
      </c>
      <c r="AY48" s="114" t="s">
        <v>309</v>
      </c>
      <c r="AZ48" s="114" t="s">
        <v>309</v>
      </c>
      <c r="BA48" s="114" t="s">
        <v>309</v>
      </c>
      <c r="BB48" s="114" t="s">
        <v>309</v>
      </c>
      <c r="BC48" s="114" t="s">
        <v>309</v>
      </c>
      <c r="BD48" s="114" t="s">
        <v>309</v>
      </c>
      <c r="BE48" s="114" t="s">
        <v>309</v>
      </c>
      <c r="BF48" s="114" t="s">
        <v>309</v>
      </c>
      <c r="BG48" s="114" t="s">
        <v>309</v>
      </c>
      <c r="BH48" s="114" t="s">
        <v>309</v>
      </c>
      <c r="BI48" s="114" t="s">
        <v>309</v>
      </c>
      <c r="BJ48" s="114" t="s">
        <v>309</v>
      </c>
      <c r="BK48" s="114" t="s">
        <v>309</v>
      </c>
      <c r="BL48" s="114" t="s">
        <v>309</v>
      </c>
      <c r="BM48" s="114" t="s">
        <v>309</v>
      </c>
      <c r="BN48" s="114" t="s">
        <v>309</v>
      </c>
      <c r="BO48" s="114" t="s">
        <v>309</v>
      </c>
      <c r="BP48" s="114" t="s">
        <v>309</v>
      </c>
      <c r="BQ48" s="114" t="s">
        <v>309</v>
      </c>
      <c r="BR48" s="114" t="s">
        <v>309</v>
      </c>
      <c r="BS48" s="114" t="s">
        <v>309</v>
      </c>
      <c r="BT48" s="114" t="s">
        <v>309</v>
      </c>
      <c r="BU48" s="114" t="s">
        <v>309</v>
      </c>
      <c r="BV48" s="114" t="s">
        <v>309</v>
      </c>
      <c r="BW48" s="114" t="s">
        <v>309</v>
      </c>
      <c r="BX48" s="114" t="s">
        <v>309</v>
      </c>
      <c r="BY48" s="114" t="s">
        <v>309</v>
      </c>
      <c r="BZ48" s="114" t="s">
        <v>309</v>
      </c>
      <c r="CA48" s="114" t="s">
        <v>309</v>
      </c>
      <c r="CB48" s="114" t="s">
        <v>309</v>
      </c>
      <c r="CC48" s="114" t="s">
        <v>309</v>
      </c>
      <c r="CD48" s="114" t="s">
        <v>309</v>
      </c>
      <c r="CE48" s="114" t="s">
        <v>309</v>
      </c>
      <c r="CF48" s="114" t="s">
        <v>309</v>
      </c>
      <c r="CG48" s="114" t="s">
        <v>309</v>
      </c>
      <c r="CH48" s="114" t="s">
        <v>309</v>
      </c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</row>
    <row r="49" spans="2:124" ht="18" customHeight="1" x14ac:dyDescent="0.25">
      <c r="B49" s="243"/>
      <c r="C49" s="244"/>
      <c r="D49" s="112" t="s">
        <v>134</v>
      </c>
      <c r="E49" s="113" t="s">
        <v>310</v>
      </c>
      <c r="F49" s="114" t="s">
        <v>310</v>
      </c>
      <c r="G49" s="113" t="s">
        <v>310</v>
      </c>
      <c r="H49" s="114" t="s">
        <v>310</v>
      </c>
      <c r="I49" s="115" t="s">
        <v>310</v>
      </c>
      <c r="J49" s="114" t="s">
        <v>310</v>
      </c>
      <c r="K49" s="114" t="s">
        <v>310</v>
      </c>
      <c r="L49" s="114" t="s">
        <v>309</v>
      </c>
      <c r="M49" s="114" t="s">
        <v>309</v>
      </c>
      <c r="N49" s="114" t="s">
        <v>310</v>
      </c>
      <c r="O49" s="114" t="s">
        <v>309</v>
      </c>
      <c r="P49" s="114" t="s">
        <v>310</v>
      </c>
      <c r="Q49" s="114" t="s">
        <v>310</v>
      </c>
      <c r="R49" s="114" t="s">
        <v>310</v>
      </c>
      <c r="S49" s="114" t="s">
        <v>310</v>
      </c>
      <c r="T49" s="114" t="s">
        <v>310</v>
      </c>
      <c r="U49" s="114" t="s">
        <v>310</v>
      </c>
      <c r="V49" s="114" t="s">
        <v>310</v>
      </c>
      <c r="W49" s="114" t="s">
        <v>310</v>
      </c>
      <c r="X49" s="114" t="s">
        <v>310</v>
      </c>
      <c r="Y49" s="114" t="s">
        <v>310</v>
      </c>
      <c r="Z49" s="114" t="s">
        <v>310</v>
      </c>
      <c r="AA49" s="114" t="s">
        <v>310</v>
      </c>
      <c r="AB49" s="114" t="s">
        <v>310</v>
      </c>
      <c r="AC49" s="114" t="s">
        <v>310</v>
      </c>
      <c r="AD49" s="114" t="s">
        <v>310</v>
      </c>
      <c r="AE49" s="114" t="s">
        <v>310</v>
      </c>
      <c r="AF49" s="114" t="s">
        <v>310</v>
      </c>
      <c r="AG49" s="114" t="s">
        <v>310</v>
      </c>
      <c r="AH49" s="114" t="s">
        <v>310</v>
      </c>
      <c r="AI49" s="113" t="s">
        <v>310</v>
      </c>
      <c r="AJ49" s="114" t="s">
        <v>310</v>
      </c>
      <c r="AK49" s="113" t="s">
        <v>310</v>
      </c>
      <c r="AL49" s="114" t="s">
        <v>310</v>
      </c>
      <c r="AM49" s="115" t="s">
        <v>310</v>
      </c>
      <c r="AN49" s="114" t="s">
        <v>310</v>
      </c>
      <c r="AO49" s="114" t="s">
        <v>310</v>
      </c>
      <c r="AP49" s="114" t="s">
        <v>310</v>
      </c>
      <c r="AQ49" s="114" t="s">
        <v>310</v>
      </c>
      <c r="AR49" s="114" t="s">
        <v>310</v>
      </c>
      <c r="AS49" s="114" t="s">
        <v>310</v>
      </c>
      <c r="AT49" s="114" t="s">
        <v>310</v>
      </c>
      <c r="AU49" s="114" t="s">
        <v>310</v>
      </c>
      <c r="AV49" s="114" t="s">
        <v>310</v>
      </c>
      <c r="AW49" s="114" t="s">
        <v>310</v>
      </c>
      <c r="AX49" s="114" t="s">
        <v>310</v>
      </c>
      <c r="AY49" s="114" t="s">
        <v>310</v>
      </c>
      <c r="AZ49" s="114" t="s">
        <v>310</v>
      </c>
      <c r="BA49" s="114" t="s">
        <v>310</v>
      </c>
      <c r="BB49" s="114" t="s">
        <v>310</v>
      </c>
      <c r="BC49" s="114" t="s">
        <v>310</v>
      </c>
      <c r="BD49" s="114" t="s">
        <v>310</v>
      </c>
      <c r="BE49" s="114" t="s">
        <v>310</v>
      </c>
      <c r="BF49" s="114" t="s">
        <v>310</v>
      </c>
      <c r="BG49" s="114" t="s">
        <v>310</v>
      </c>
      <c r="BH49" s="114" t="s">
        <v>310</v>
      </c>
      <c r="BI49" s="114" t="s">
        <v>310</v>
      </c>
      <c r="BJ49" s="114" t="s">
        <v>310</v>
      </c>
      <c r="BK49" s="114" t="s">
        <v>310</v>
      </c>
      <c r="BL49" s="114" t="s">
        <v>310</v>
      </c>
      <c r="BM49" s="114" t="s">
        <v>310</v>
      </c>
      <c r="BN49" s="114" t="s">
        <v>310</v>
      </c>
      <c r="BO49" s="114" t="s">
        <v>310</v>
      </c>
      <c r="BP49" s="114" t="s">
        <v>310</v>
      </c>
      <c r="BQ49" s="114" t="s">
        <v>310</v>
      </c>
      <c r="BR49" s="114" t="s">
        <v>310</v>
      </c>
      <c r="BS49" s="114" t="s">
        <v>310</v>
      </c>
      <c r="BT49" s="114" t="s">
        <v>310</v>
      </c>
      <c r="BU49" s="114" t="s">
        <v>310</v>
      </c>
      <c r="BV49" s="114" t="s">
        <v>310</v>
      </c>
      <c r="BW49" s="114" t="s">
        <v>310</v>
      </c>
      <c r="BX49" s="114" t="s">
        <v>310</v>
      </c>
      <c r="BY49" s="114" t="s">
        <v>310</v>
      </c>
      <c r="BZ49" s="114" t="s">
        <v>310</v>
      </c>
      <c r="CA49" s="114" t="s">
        <v>310</v>
      </c>
      <c r="CB49" s="114" t="s">
        <v>310</v>
      </c>
      <c r="CC49" s="114" t="s">
        <v>310</v>
      </c>
      <c r="CD49" s="114" t="s">
        <v>310</v>
      </c>
      <c r="CE49" s="114" t="s">
        <v>310</v>
      </c>
      <c r="CF49" s="114" t="s">
        <v>310</v>
      </c>
      <c r="CG49" s="114" t="s">
        <v>310</v>
      </c>
      <c r="CH49" s="114" t="s">
        <v>310</v>
      </c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</row>
    <row r="50" spans="2:124" ht="18" customHeight="1" x14ac:dyDescent="0.25">
      <c r="B50" s="243"/>
      <c r="C50" s="244"/>
      <c r="D50" s="112" t="s">
        <v>40</v>
      </c>
      <c r="E50" s="113" t="s">
        <v>310</v>
      </c>
      <c r="F50" s="114" t="s">
        <v>310</v>
      </c>
      <c r="G50" s="113" t="s">
        <v>309</v>
      </c>
      <c r="H50" s="114" t="s">
        <v>309</v>
      </c>
      <c r="I50" s="115" t="s">
        <v>309</v>
      </c>
      <c r="J50" s="114" t="s">
        <v>309</v>
      </c>
      <c r="K50" s="114" t="s">
        <v>309</v>
      </c>
      <c r="L50" s="114" t="s">
        <v>309</v>
      </c>
      <c r="M50" s="114" t="s">
        <v>309</v>
      </c>
      <c r="N50" s="114" t="s">
        <v>309</v>
      </c>
      <c r="O50" s="114" t="s">
        <v>309</v>
      </c>
      <c r="P50" s="114" t="s">
        <v>309</v>
      </c>
      <c r="Q50" s="114" t="s">
        <v>309</v>
      </c>
      <c r="R50" s="114" t="s">
        <v>309</v>
      </c>
      <c r="S50" s="114" t="s">
        <v>309</v>
      </c>
      <c r="T50" s="114" t="s">
        <v>309</v>
      </c>
      <c r="U50" s="114" t="s">
        <v>309</v>
      </c>
      <c r="V50" s="114" t="s">
        <v>309</v>
      </c>
      <c r="W50" s="114" t="s">
        <v>309</v>
      </c>
      <c r="X50" s="114" t="s">
        <v>309</v>
      </c>
      <c r="Y50" s="114" t="s">
        <v>310</v>
      </c>
      <c r="Z50" s="114" t="s">
        <v>310</v>
      </c>
      <c r="AA50" s="114" t="s">
        <v>310</v>
      </c>
      <c r="AB50" s="114" t="s">
        <v>310</v>
      </c>
      <c r="AC50" s="114" t="s">
        <v>310</v>
      </c>
      <c r="AD50" s="114" t="s">
        <v>310</v>
      </c>
      <c r="AE50" s="114" t="s">
        <v>310</v>
      </c>
      <c r="AF50" s="114" t="s">
        <v>310</v>
      </c>
      <c r="AG50" s="114" t="s">
        <v>310</v>
      </c>
      <c r="AH50" s="114" t="s">
        <v>310</v>
      </c>
      <c r="AI50" s="113" t="s">
        <v>310</v>
      </c>
      <c r="AJ50" s="114" t="s">
        <v>310</v>
      </c>
      <c r="AK50" s="113" t="s">
        <v>310</v>
      </c>
      <c r="AL50" s="114" t="s">
        <v>310</v>
      </c>
      <c r="AM50" s="115" t="s">
        <v>310</v>
      </c>
      <c r="AN50" s="114" t="s">
        <v>310</v>
      </c>
      <c r="AO50" s="114" t="s">
        <v>310</v>
      </c>
      <c r="AP50" s="114" t="s">
        <v>310</v>
      </c>
      <c r="AQ50" s="114" t="s">
        <v>310</v>
      </c>
      <c r="AR50" s="114" t="s">
        <v>310</v>
      </c>
      <c r="AS50" s="114" t="s">
        <v>310</v>
      </c>
      <c r="AT50" s="114" t="s">
        <v>310</v>
      </c>
      <c r="AU50" s="114" t="s">
        <v>310</v>
      </c>
      <c r="AV50" s="114" t="s">
        <v>310</v>
      </c>
      <c r="AW50" s="114" t="s">
        <v>310</v>
      </c>
      <c r="AX50" s="114" t="s">
        <v>310</v>
      </c>
      <c r="AY50" s="114" t="s">
        <v>310</v>
      </c>
      <c r="AZ50" s="114" t="s">
        <v>310</v>
      </c>
      <c r="BA50" s="114" t="s">
        <v>310</v>
      </c>
      <c r="BB50" s="114" t="s">
        <v>310</v>
      </c>
      <c r="BC50" s="114" t="s">
        <v>310</v>
      </c>
      <c r="BD50" s="114" t="s">
        <v>310</v>
      </c>
      <c r="BE50" s="114" t="s">
        <v>310</v>
      </c>
      <c r="BF50" s="114" t="s">
        <v>310</v>
      </c>
      <c r="BG50" s="114" t="s">
        <v>310</v>
      </c>
      <c r="BH50" s="114" t="s">
        <v>310</v>
      </c>
      <c r="BI50" s="114" t="s">
        <v>310</v>
      </c>
      <c r="BJ50" s="114" t="s">
        <v>310</v>
      </c>
      <c r="BK50" s="114" t="s">
        <v>310</v>
      </c>
      <c r="BL50" s="114" t="s">
        <v>310</v>
      </c>
      <c r="BM50" s="114" t="s">
        <v>310</v>
      </c>
      <c r="BN50" s="114" t="s">
        <v>310</v>
      </c>
      <c r="BO50" s="114" t="s">
        <v>310</v>
      </c>
      <c r="BP50" s="114" t="s">
        <v>310</v>
      </c>
      <c r="BQ50" s="114" t="s">
        <v>310</v>
      </c>
      <c r="BR50" s="114" t="s">
        <v>310</v>
      </c>
      <c r="BS50" s="114" t="s">
        <v>310</v>
      </c>
      <c r="BT50" s="114" t="s">
        <v>310</v>
      </c>
      <c r="BU50" s="114" t="s">
        <v>310</v>
      </c>
      <c r="BV50" s="114" t="s">
        <v>310</v>
      </c>
      <c r="BW50" s="114" t="s">
        <v>310</v>
      </c>
      <c r="BX50" s="114" t="s">
        <v>310</v>
      </c>
      <c r="BY50" s="114" t="s">
        <v>310</v>
      </c>
      <c r="BZ50" s="114" t="s">
        <v>310</v>
      </c>
      <c r="CA50" s="114" t="s">
        <v>310</v>
      </c>
      <c r="CB50" s="114" t="s">
        <v>310</v>
      </c>
      <c r="CC50" s="114" t="s">
        <v>310</v>
      </c>
      <c r="CD50" s="114" t="s">
        <v>310</v>
      </c>
      <c r="CE50" s="114" t="s">
        <v>310</v>
      </c>
      <c r="CF50" s="114" t="s">
        <v>310</v>
      </c>
      <c r="CG50" s="114" t="s">
        <v>310</v>
      </c>
      <c r="CH50" s="114" t="s">
        <v>310</v>
      </c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</row>
    <row r="51" spans="2:124" ht="18" customHeight="1" thickBot="1" x14ac:dyDescent="0.3">
      <c r="B51" s="245"/>
      <c r="C51" s="246"/>
      <c r="D51" s="116" t="s">
        <v>7</v>
      </c>
      <c r="E51" s="117" t="s">
        <v>311</v>
      </c>
      <c r="F51" s="118" t="s">
        <v>311</v>
      </c>
      <c r="G51" s="119" t="s">
        <v>311</v>
      </c>
      <c r="H51" s="120" t="s">
        <v>311</v>
      </c>
      <c r="I51" s="121" t="s">
        <v>311</v>
      </c>
      <c r="J51" s="120" t="s">
        <v>311</v>
      </c>
      <c r="K51" s="120" t="s">
        <v>312</v>
      </c>
      <c r="L51" s="120" t="s">
        <v>311</v>
      </c>
      <c r="M51" s="120" t="s">
        <v>311</v>
      </c>
      <c r="N51" s="120" t="s">
        <v>311</v>
      </c>
      <c r="O51" s="120" t="s">
        <v>311</v>
      </c>
      <c r="P51" s="120" t="s">
        <v>311</v>
      </c>
      <c r="Q51" s="120" t="s">
        <v>311</v>
      </c>
      <c r="R51" s="120" t="s">
        <v>311</v>
      </c>
      <c r="S51" s="120" t="s">
        <v>311</v>
      </c>
      <c r="T51" s="120" t="s">
        <v>311</v>
      </c>
      <c r="U51" s="120" t="s">
        <v>311</v>
      </c>
      <c r="V51" s="120" t="s">
        <v>311</v>
      </c>
      <c r="W51" s="120" t="s">
        <v>312</v>
      </c>
      <c r="X51" s="120" t="s">
        <v>311</v>
      </c>
      <c r="Y51" s="120" t="s">
        <v>311</v>
      </c>
      <c r="Z51" s="120" t="s">
        <v>311</v>
      </c>
      <c r="AA51" s="120" t="s">
        <v>311</v>
      </c>
      <c r="AB51" s="120" t="s">
        <v>311</v>
      </c>
      <c r="AC51" s="120" t="s">
        <v>311</v>
      </c>
      <c r="AD51" s="120" t="s">
        <v>311</v>
      </c>
      <c r="AE51" s="120" t="s">
        <v>311</v>
      </c>
      <c r="AF51" s="120" t="s">
        <v>311</v>
      </c>
      <c r="AG51" s="120" t="s">
        <v>311</v>
      </c>
      <c r="AH51" s="120" t="s">
        <v>311</v>
      </c>
      <c r="AI51" s="117" t="s">
        <v>312</v>
      </c>
      <c r="AJ51" s="118" t="s">
        <v>312</v>
      </c>
      <c r="AK51" s="119" t="s">
        <v>312</v>
      </c>
      <c r="AL51" s="120" t="s">
        <v>312</v>
      </c>
      <c r="AM51" s="121" t="s">
        <v>312</v>
      </c>
      <c r="AN51" s="120" t="s">
        <v>312</v>
      </c>
      <c r="AO51" s="120" t="s">
        <v>312</v>
      </c>
      <c r="AP51" s="120" t="s">
        <v>312</v>
      </c>
      <c r="AQ51" s="120" t="s">
        <v>312</v>
      </c>
      <c r="AR51" s="120" t="s">
        <v>311</v>
      </c>
      <c r="AS51" s="120" t="s">
        <v>312</v>
      </c>
      <c r="AT51" s="120" t="s">
        <v>312</v>
      </c>
      <c r="AU51" s="120" t="s">
        <v>312</v>
      </c>
      <c r="AV51" s="120" t="s">
        <v>312</v>
      </c>
      <c r="AW51" s="120" t="s">
        <v>311</v>
      </c>
      <c r="AX51" s="120" t="s">
        <v>312</v>
      </c>
      <c r="AY51" s="120" t="s">
        <v>312</v>
      </c>
      <c r="AZ51" s="120" t="s">
        <v>312</v>
      </c>
      <c r="BA51" s="120" t="s">
        <v>312</v>
      </c>
      <c r="BB51" s="120" t="s">
        <v>311</v>
      </c>
      <c r="BC51" s="120" t="s">
        <v>312</v>
      </c>
      <c r="BD51" s="120" t="s">
        <v>312</v>
      </c>
      <c r="BE51" s="120" t="s">
        <v>312</v>
      </c>
      <c r="BF51" s="120" t="s">
        <v>312</v>
      </c>
      <c r="BG51" s="120" t="s">
        <v>312</v>
      </c>
      <c r="BH51" s="120" t="s">
        <v>312</v>
      </c>
      <c r="BI51" s="120" t="s">
        <v>312</v>
      </c>
      <c r="BJ51" s="120" t="s">
        <v>312</v>
      </c>
      <c r="BK51" s="120" t="s">
        <v>312</v>
      </c>
      <c r="BL51" s="120" t="s">
        <v>312</v>
      </c>
      <c r="BM51" s="120" t="s">
        <v>310</v>
      </c>
      <c r="BN51" s="120" t="s">
        <v>310</v>
      </c>
      <c r="BO51" s="120" t="s">
        <v>310</v>
      </c>
      <c r="BP51" s="120" t="s">
        <v>310</v>
      </c>
      <c r="BQ51" s="120" t="s">
        <v>310</v>
      </c>
      <c r="BR51" s="120" t="s">
        <v>310</v>
      </c>
      <c r="BS51" s="120" t="s">
        <v>310</v>
      </c>
      <c r="BT51" s="120" t="s">
        <v>310</v>
      </c>
      <c r="BU51" s="120" t="s">
        <v>310</v>
      </c>
      <c r="BV51" s="120" t="s">
        <v>310</v>
      </c>
      <c r="BW51" s="120" t="s">
        <v>310</v>
      </c>
      <c r="BX51" s="120" t="s">
        <v>310</v>
      </c>
      <c r="BY51" s="120" t="s">
        <v>310</v>
      </c>
      <c r="BZ51" s="120" t="s">
        <v>310</v>
      </c>
      <c r="CA51" s="120" t="s">
        <v>310</v>
      </c>
      <c r="CB51" s="120" t="s">
        <v>310</v>
      </c>
      <c r="CC51" s="120" t="s">
        <v>310</v>
      </c>
      <c r="CD51" s="120" t="s">
        <v>310</v>
      </c>
      <c r="CE51" s="120" t="s">
        <v>310</v>
      </c>
      <c r="CF51" s="120" t="s">
        <v>310</v>
      </c>
      <c r="CG51" s="120" t="s">
        <v>310</v>
      </c>
      <c r="CH51" s="120" t="s">
        <v>310</v>
      </c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</row>
    <row r="52" spans="2:124" ht="18" customHeight="1" x14ac:dyDescent="0.25">
      <c r="B52" s="241" t="s">
        <v>22</v>
      </c>
      <c r="C52" s="242"/>
      <c r="D52" s="122" t="s">
        <v>35</v>
      </c>
      <c r="E52" s="123" t="s">
        <v>312</v>
      </c>
      <c r="F52" s="124" t="s">
        <v>312</v>
      </c>
      <c r="G52" s="125" t="s">
        <v>312</v>
      </c>
      <c r="H52" s="126" t="s">
        <v>312</v>
      </c>
      <c r="I52" s="127" t="s">
        <v>312</v>
      </c>
      <c r="J52" s="126" t="s">
        <v>312</v>
      </c>
      <c r="K52" s="126" t="s">
        <v>312</v>
      </c>
      <c r="L52" s="126" t="s">
        <v>312</v>
      </c>
      <c r="M52" s="126" t="s">
        <v>312</v>
      </c>
      <c r="N52" s="126" t="s">
        <v>312</v>
      </c>
      <c r="O52" s="126" t="s">
        <v>312</v>
      </c>
      <c r="P52" s="126" t="s">
        <v>312</v>
      </c>
      <c r="Q52" s="126" t="s">
        <v>312</v>
      </c>
      <c r="R52" s="126" t="s">
        <v>312</v>
      </c>
      <c r="S52" s="126" t="s">
        <v>312</v>
      </c>
      <c r="T52" s="126" t="s">
        <v>312</v>
      </c>
      <c r="U52" s="126" t="s">
        <v>312</v>
      </c>
      <c r="V52" s="126" t="s">
        <v>312</v>
      </c>
      <c r="W52" s="126" t="s">
        <v>312</v>
      </c>
      <c r="X52" s="126" t="s">
        <v>312</v>
      </c>
      <c r="Y52" s="126" t="s">
        <v>312</v>
      </c>
      <c r="Z52" s="126" t="s">
        <v>312</v>
      </c>
      <c r="AA52" s="126" t="s">
        <v>312</v>
      </c>
      <c r="AB52" s="126" t="s">
        <v>312</v>
      </c>
      <c r="AC52" s="126" t="s">
        <v>312</v>
      </c>
      <c r="AD52" s="126" t="s">
        <v>312</v>
      </c>
      <c r="AE52" s="126" t="s">
        <v>312</v>
      </c>
      <c r="AF52" s="126" t="s">
        <v>312</v>
      </c>
      <c r="AG52" s="126" t="s">
        <v>312</v>
      </c>
      <c r="AH52" s="126" t="s">
        <v>312</v>
      </c>
      <c r="AI52" s="123" t="s">
        <v>312</v>
      </c>
      <c r="AJ52" s="124" t="s">
        <v>312</v>
      </c>
      <c r="AK52" s="125" t="s">
        <v>312</v>
      </c>
      <c r="AL52" s="126" t="s">
        <v>312</v>
      </c>
      <c r="AM52" s="127" t="s">
        <v>312</v>
      </c>
      <c r="AN52" s="126" t="s">
        <v>312</v>
      </c>
      <c r="AO52" s="126" t="s">
        <v>312</v>
      </c>
      <c r="AP52" s="126" t="s">
        <v>312</v>
      </c>
      <c r="AQ52" s="126" t="s">
        <v>312</v>
      </c>
      <c r="AR52" s="126" t="s">
        <v>312</v>
      </c>
      <c r="AS52" s="126" t="s">
        <v>312</v>
      </c>
      <c r="AT52" s="126" t="s">
        <v>312</v>
      </c>
      <c r="AU52" s="126" t="s">
        <v>312</v>
      </c>
      <c r="AV52" s="126" t="s">
        <v>312</v>
      </c>
      <c r="AW52" s="126" t="s">
        <v>312</v>
      </c>
      <c r="AX52" s="126" t="s">
        <v>312</v>
      </c>
      <c r="AY52" s="126" t="s">
        <v>312</v>
      </c>
      <c r="AZ52" s="126" t="s">
        <v>312</v>
      </c>
      <c r="BA52" s="126" t="s">
        <v>312</v>
      </c>
      <c r="BB52" s="126" t="s">
        <v>312</v>
      </c>
      <c r="BC52" s="126" t="s">
        <v>312</v>
      </c>
      <c r="BD52" s="126" t="s">
        <v>312</v>
      </c>
      <c r="BE52" s="126" t="s">
        <v>312</v>
      </c>
      <c r="BF52" s="126" t="s">
        <v>312</v>
      </c>
      <c r="BG52" s="126" t="s">
        <v>312</v>
      </c>
      <c r="BH52" s="126" t="s">
        <v>312</v>
      </c>
      <c r="BI52" s="126" t="s">
        <v>312</v>
      </c>
      <c r="BJ52" s="126" t="s">
        <v>312</v>
      </c>
      <c r="BK52" s="126" t="s">
        <v>312</v>
      </c>
      <c r="BL52" s="126" t="s">
        <v>312</v>
      </c>
      <c r="BM52" s="126" t="s">
        <v>312</v>
      </c>
      <c r="BN52" s="126" t="s">
        <v>312</v>
      </c>
      <c r="BO52" s="126" t="s">
        <v>312</v>
      </c>
      <c r="BP52" s="126" t="s">
        <v>312</v>
      </c>
      <c r="BQ52" s="126" t="s">
        <v>312</v>
      </c>
      <c r="BR52" s="126" t="s">
        <v>312</v>
      </c>
      <c r="BS52" s="126" t="s">
        <v>312</v>
      </c>
      <c r="BT52" s="126" t="s">
        <v>312</v>
      </c>
      <c r="BU52" s="126" t="s">
        <v>312</v>
      </c>
      <c r="BV52" s="126" t="s">
        <v>312</v>
      </c>
      <c r="BW52" s="126" t="s">
        <v>312</v>
      </c>
      <c r="BX52" s="126" t="s">
        <v>312</v>
      </c>
      <c r="BY52" s="126" t="s">
        <v>312</v>
      </c>
      <c r="BZ52" s="126" t="s">
        <v>312</v>
      </c>
      <c r="CA52" s="126" t="s">
        <v>312</v>
      </c>
      <c r="CB52" s="126" t="s">
        <v>312</v>
      </c>
      <c r="CC52" s="126" t="s">
        <v>312</v>
      </c>
      <c r="CD52" s="126" t="s">
        <v>312</v>
      </c>
      <c r="CE52" s="126" t="s">
        <v>312</v>
      </c>
      <c r="CF52" s="126" t="s">
        <v>312</v>
      </c>
      <c r="CG52" s="126" t="s">
        <v>312</v>
      </c>
      <c r="CH52" s="126" t="s">
        <v>312</v>
      </c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</row>
    <row r="53" spans="2:124" ht="18" customHeight="1" x14ac:dyDescent="0.25">
      <c r="B53" s="243"/>
      <c r="C53" s="244"/>
      <c r="D53" s="128" t="s">
        <v>39</v>
      </c>
      <c r="E53" s="129" t="s">
        <v>313</v>
      </c>
      <c r="F53" s="130" t="s">
        <v>313</v>
      </c>
      <c r="G53" s="129" t="s">
        <v>314</v>
      </c>
      <c r="H53" s="130" t="s">
        <v>314</v>
      </c>
      <c r="I53" s="131" t="s">
        <v>314</v>
      </c>
      <c r="J53" s="130" t="s">
        <v>314</v>
      </c>
      <c r="K53" s="130" t="s">
        <v>314</v>
      </c>
      <c r="L53" s="130" t="s">
        <v>314</v>
      </c>
      <c r="M53" s="130" t="s">
        <v>314</v>
      </c>
      <c r="N53" s="130" t="s">
        <v>314</v>
      </c>
      <c r="O53" s="130" t="s">
        <v>314</v>
      </c>
      <c r="P53" s="130" t="s">
        <v>314</v>
      </c>
      <c r="Q53" s="130" t="s">
        <v>314</v>
      </c>
      <c r="R53" s="130" t="s">
        <v>314</v>
      </c>
      <c r="S53" s="130" t="s">
        <v>314</v>
      </c>
      <c r="T53" s="130" t="s">
        <v>314</v>
      </c>
      <c r="U53" s="130" t="s">
        <v>314</v>
      </c>
      <c r="V53" s="130" t="s">
        <v>314</v>
      </c>
      <c r="W53" s="130" t="s">
        <v>314</v>
      </c>
      <c r="X53" s="130" t="s">
        <v>314</v>
      </c>
      <c r="Y53" s="130" t="s">
        <v>314</v>
      </c>
      <c r="Z53" s="130" t="s">
        <v>314</v>
      </c>
      <c r="AA53" s="130" t="s">
        <v>314</v>
      </c>
      <c r="AB53" s="130" t="s">
        <v>314</v>
      </c>
      <c r="AC53" s="130" t="s">
        <v>314</v>
      </c>
      <c r="AD53" s="130" t="s">
        <v>314</v>
      </c>
      <c r="AE53" s="130" t="s">
        <v>314</v>
      </c>
      <c r="AF53" s="130" t="s">
        <v>314</v>
      </c>
      <c r="AG53" s="130" t="s">
        <v>314</v>
      </c>
      <c r="AH53" s="130" t="s">
        <v>314</v>
      </c>
      <c r="AI53" s="129" t="s">
        <v>314</v>
      </c>
      <c r="AJ53" s="130" t="s">
        <v>314</v>
      </c>
      <c r="AK53" s="129" t="s">
        <v>314</v>
      </c>
      <c r="AL53" s="130" t="s">
        <v>314</v>
      </c>
      <c r="AM53" s="131" t="s">
        <v>314</v>
      </c>
      <c r="AN53" s="130" t="s">
        <v>314</v>
      </c>
      <c r="AO53" s="130" t="s">
        <v>314</v>
      </c>
      <c r="AP53" s="130" t="s">
        <v>314</v>
      </c>
      <c r="AQ53" s="130" t="s">
        <v>314</v>
      </c>
      <c r="AR53" s="130" t="s">
        <v>314</v>
      </c>
      <c r="AS53" s="130" t="s">
        <v>314</v>
      </c>
      <c r="AT53" s="130" t="s">
        <v>314</v>
      </c>
      <c r="AU53" s="130" t="s">
        <v>314</v>
      </c>
      <c r="AV53" s="130" t="s">
        <v>314</v>
      </c>
      <c r="AW53" s="130" t="s">
        <v>314</v>
      </c>
      <c r="AX53" s="130" t="s">
        <v>314</v>
      </c>
      <c r="AY53" s="130" t="s">
        <v>314</v>
      </c>
      <c r="AZ53" s="130" t="s">
        <v>314</v>
      </c>
      <c r="BA53" s="130" t="s">
        <v>314</v>
      </c>
      <c r="BB53" s="130" t="s">
        <v>314</v>
      </c>
      <c r="BC53" s="130" t="s">
        <v>314</v>
      </c>
      <c r="BD53" s="130" t="s">
        <v>314</v>
      </c>
      <c r="BE53" s="130" t="s">
        <v>314</v>
      </c>
      <c r="BF53" s="130" t="s">
        <v>314</v>
      </c>
      <c r="BG53" s="130" t="s">
        <v>314</v>
      </c>
      <c r="BH53" s="130" t="s">
        <v>314</v>
      </c>
      <c r="BI53" s="130" t="s">
        <v>314</v>
      </c>
      <c r="BJ53" s="130" t="s">
        <v>314</v>
      </c>
      <c r="BK53" s="130" t="s">
        <v>314</v>
      </c>
      <c r="BL53" s="130" t="s">
        <v>314</v>
      </c>
      <c r="BM53" s="130" t="s">
        <v>314</v>
      </c>
      <c r="BN53" s="130" t="s">
        <v>314</v>
      </c>
      <c r="BO53" s="130" t="s">
        <v>314</v>
      </c>
      <c r="BP53" s="130" t="s">
        <v>314</v>
      </c>
      <c r="BQ53" s="130" t="s">
        <v>314</v>
      </c>
      <c r="BR53" s="130" t="s">
        <v>314</v>
      </c>
      <c r="BS53" s="130" t="s">
        <v>314</v>
      </c>
      <c r="BT53" s="130" t="s">
        <v>314</v>
      </c>
      <c r="BU53" s="130" t="s">
        <v>314</v>
      </c>
      <c r="BV53" s="130" t="s">
        <v>314</v>
      </c>
      <c r="BW53" s="130" t="s">
        <v>314</v>
      </c>
      <c r="BX53" s="130" t="s">
        <v>314</v>
      </c>
      <c r="BY53" s="130" t="s">
        <v>314</v>
      </c>
      <c r="BZ53" s="130" t="s">
        <v>314</v>
      </c>
      <c r="CA53" s="130" t="s">
        <v>314</v>
      </c>
      <c r="CB53" s="130" t="s">
        <v>314</v>
      </c>
      <c r="CC53" s="130" t="s">
        <v>314</v>
      </c>
      <c r="CD53" s="130" t="s">
        <v>314</v>
      </c>
      <c r="CE53" s="130" t="s">
        <v>314</v>
      </c>
      <c r="CF53" s="130" t="s">
        <v>314</v>
      </c>
      <c r="CG53" s="130" t="s">
        <v>314</v>
      </c>
      <c r="CH53" s="130" t="s">
        <v>314</v>
      </c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</row>
    <row r="54" spans="2:124" ht="18" customHeight="1" x14ac:dyDescent="0.25">
      <c r="B54" s="243"/>
      <c r="C54" s="244"/>
      <c r="D54" s="128" t="s">
        <v>8</v>
      </c>
      <c r="E54" s="129" t="s">
        <v>312</v>
      </c>
      <c r="F54" s="130" t="s">
        <v>312</v>
      </c>
      <c r="G54" s="129" t="s">
        <v>312</v>
      </c>
      <c r="H54" s="130" t="s">
        <v>312</v>
      </c>
      <c r="I54" s="131" t="s">
        <v>312</v>
      </c>
      <c r="J54" s="130" t="s">
        <v>312</v>
      </c>
      <c r="K54" s="130" t="s">
        <v>312</v>
      </c>
      <c r="L54" s="130" t="s">
        <v>312</v>
      </c>
      <c r="M54" s="130" t="s">
        <v>312</v>
      </c>
      <c r="N54" s="130" t="s">
        <v>312</v>
      </c>
      <c r="O54" s="130" t="s">
        <v>312</v>
      </c>
      <c r="P54" s="130" t="s">
        <v>312</v>
      </c>
      <c r="Q54" s="130" t="s">
        <v>312</v>
      </c>
      <c r="R54" s="130" t="s">
        <v>312</v>
      </c>
      <c r="S54" s="130" t="s">
        <v>312</v>
      </c>
      <c r="T54" s="130" t="s">
        <v>312</v>
      </c>
      <c r="U54" s="130" t="s">
        <v>312</v>
      </c>
      <c r="V54" s="130" t="s">
        <v>312</v>
      </c>
      <c r="W54" s="130" t="s">
        <v>312</v>
      </c>
      <c r="X54" s="130" t="s">
        <v>312</v>
      </c>
      <c r="Y54" s="130" t="s">
        <v>312</v>
      </c>
      <c r="Z54" s="130" t="s">
        <v>312</v>
      </c>
      <c r="AA54" s="130" t="s">
        <v>312</v>
      </c>
      <c r="AB54" s="130" t="s">
        <v>312</v>
      </c>
      <c r="AC54" s="130" t="s">
        <v>312</v>
      </c>
      <c r="AD54" s="130" t="s">
        <v>312</v>
      </c>
      <c r="AE54" s="130" t="s">
        <v>312</v>
      </c>
      <c r="AF54" s="130" t="s">
        <v>312</v>
      </c>
      <c r="AG54" s="130" t="s">
        <v>312</v>
      </c>
      <c r="AH54" s="130" t="s">
        <v>312</v>
      </c>
      <c r="AI54" s="129" t="s">
        <v>312</v>
      </c>
      <c r="AJ54" s="130" t="s">
        <v>312</v>
      </c>
      <c r="AK54" s="129" t="s">
        <v>312</v>
      </c>
      <c r="AL54" s="130" t="s">
        <v>312</v>
      </c>
      <c r="AM54" s="131" t="s">
        <v>312</v>
      </c>
      <c r="AN54" s="130" t="s">
        <v>312</v>
      </c>
      <c r="AO54" s="130" t="s">
        <v>312</v>
      </c>
      <c r="AP54" s="130" t="s">
        <v>312</v>
      </c>
      <c r="AQ54" s="130" t="s">
        <v>312</v>
      </c>
      <c r="AR54" s="130" t="s">
        <v>312</v>
      </c>
      <c r="AS54" s="130" t="s">
        <v>312</v>
      </c>
      <c r="AT54" s="130" t="s">
        <v>312</v>
      </c>
      <c r="AU54" s="130" t="s">
        <v>312</v>
      </c>
      <c r="AV54" s="130" t="s">
        <v>312</v>
      </c>
      <c r="AW54" s="130" t="s">
        <v>312</v>
      </c>
      <c r="AX54" s="130" t="s">
        <v>312</v>
      </c>
      <c r="AY54" s="130" t="s">
        <v>312</v>
      </c>
      <c r="AZ54" s="130" t="s">
        <v>312</v>
      </c>
      <c r="BA54" s="130" t="s">
        <v>312</v>
      </c>
      <c r="BB54" s="130" t="s">
        <v>312</v>
      </c>
      <c r="BC54" s="130" t="s">
        <v>312</v>
      </c>
      <c r="BD54" s="130" t="s">
        <v>312</v>
      </c>
      <c r="BE54" s="130" t="s">
        <v>312</v>
      </c>
      <c r="BF54" s="130" t="s">
        <v>312</v>
      </c>
      <c r="BG54" s="130" t="s">
        <v>312</v>
      </c>
      <c r="BH54" s="130" t="s">
        <v>312</v>
      </c>
      <c r="BI54" s="130" t="s">
        <v>312</v>
      </c>
      <c r="BJ54" s="130" t="s">
        <v>312</v>
      </c>
      <c r="BK54" s="130" t="s">
        <v>312</v>
      </c>
      <c r="BL54" s="130" t="s">
        <v>312</v>
      </c>
      <c r="BM54" s="130" t="s">
        <v>312</v>
      </c>
      <c r="BN54" s="130" t="s">
        <v>312</v>
      </c>
      <c r="BO54" s="130" t="s">
        <v>312</v>
      </c>
      <c r="BP54" s="130" t="s">
        <v>312</v>
      </c>
      <c r="BQ54" s="130" t="s">
        <v>312</v>
      </c>
      <c r="BR54" s="130" t="s">
        <v>312</v>
      </c>
      <c r="BS54" s="130" t="s">
        <v>312</v>
      </c>
      <c r="BT54" s="130" t="s">
        <v>312</v>
      </c>
      <c r="BU54" s="130" t="s">
        <v>312</v>
      </c>
      <c r="BV54" s="130" t="s">
        <v>312</v>
      </c>
      <c r="BW54" s="130" t="s">
        <v>312</v>
      </c>
      <c r="BX54" s="130" t="s">
        <v>312</v>
      </c>
      <c r="BY54" s="130" t="s">
        <v>312</v>
      </c>
      <c r="BZ54" s="130" t="s">
        <v>312</v>
      </c>
      <c r="CA54" s="130" t="s">
        <v>312</v>
      </c>
      <c r="CB54" s="130" t="s">
        <v>312</v>
      </c>
      <c r="CC54" s="130" t="s">
        <v>312</v>
      </c>
      <c r="CD54" s="130" t="s">
        <v>312</v>
      </c>
      <c r="CE54" s="130" t="s">
        <v>312</v>
      </c>
      <c r="CF54" s="130" t="s">
        <v>312</v>
      </c>
      <c r="CG54" s="130" t="s">
        <v>312</v>
      </c>
      <c r="CH54" s="130" t="s">
        <v>312</v>
      </c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</row>
    <row r="55" spans="2:124" ht="18" customHeight="1" x14ac:dyDescent="0.25">
      <c r="B55" s="243"/>
      <c r="C55" s="244"/>
      <c r="D55" s="128" t="s">
        <v>9</v>
      </c>
      <c r="E55" s="129" t="s">
        <v>312</v>
      </c>
      <c r="F55" s="130" t="s">
        <v>312</v>
      </c>
      <c r="G55" s="129" t="s">
        <v>312</v>
      </c>
      <c r="H55" s="130" t="s">
        <v>312</v>
      </c>
      <c r="I55" s="131" t="s">
        <v>312</v>
      </c>
      <c r="J55" s="130" t="s">
        <v>312</v>
      </c>
      <c r="K55" s="130" t="s">
        <v>312</v>
      </c>
      <c r="L55" s="130" t="s">
        <v>312</v>
      </c>
      <c r="M55" s="130" t="s">
        <v>312</v>
      </c>
      <c r="N55" s="130" t="s">
        <v>312</v>
      </c>
      <c r="O55" s="130" t="s">
        <v>312</v>
      </c>
      <c r="P55" s="130" t="s">
        <v>312</v>
      </c>
      <c r="Q55" s="130" t="s">
        <v>312</v>
      </c>
      <c r="R55" s="130" t="s">
        <v>312</v>
      </c>
      <c r="S55" s="130" t="s">
        <v>312</v>
      </c>
      <c r="T55" s="130" t="s">
        <v>312</v>
      </c>
      <c r="U55" s="130" t="s">
        <v>312</v>
      </c>
      <c r="V55" s="130" t="s">
        <v>312</v>
      </c>
      <c r="W55" s="130" t="s">
        <v>312</v>
      </c>
      <c r="X55" s="130" t="s">
        <v>312</v>
      </c>
      <c r="Y55" s="130" t="s">
        <v>312</v>
      </c>
      <c r="Z55" s="130" t="s">
        <v>312</v>
      </c>
      <c r="AA55" s="130" t="s">
        <v>312</v>
      </c>
      <c r="AB55" s="130" t="s">
        <v>312</v>
      </c>
      <c r="AC55" s="130" t="s">
        <v>312</v>
      </c>
      <c r="AD55" s="130" t="s">
        <v>312</v>
      </c>
      <c r="AE55" s="130" t="s">
        <v>312</v>
      </c>
      <c r="AF55" s="130" t="s">
        <v>312</v>
      </c>
      <c r="AG55" s="130" t="s">
        <v>312</v>
      </c>
      <c r="AH55" s="130" t="s">
        <v>312</v>
      </c>
      <c r="AI55" s="129" t="s">
        <v>312</v>
      </c>
      <c r="AJ55" s="130" t="s">
        <v>312</v>
      </c>
      <c r="AK55" s="129" t="s">
        <v>312</v>
      </c>
      <c r="AL55" s="130" t="s">
        <v>312</v>
      </c>
      <c r="AM55" s="131" t="s">
        <v>312</v>
      </c>
      <c r="AN55" s="130" t="s">
        <v>312</v>
      </c>
      <c r="AO55" s="130" t="s">
        <v>312</v>
      </c>
      <c r="AP55" s="130" t="s">
        <v>312</v>
      </c>
      <c r="AQ55" s="130" t="s">
        <v>312</v>
      </c>
      <c r="AR55" s="130" t="s">
        <v>312</v>
      </c>
      <c r="AS55" s="130" t="s">
        <v>312</v>
      </c>
      <c r="AT55" s="130" t="s">
        <v>312</v>
      </c>
      <c r="AU55" s="130" t="s">
        <v>312</v>
      </c>
      <c r="AV55" s="130" t="s">
        <v>312</v>
      </c>
      <c r="AW55" s="130" t="s">
        <v>312</v>
      </c>
      <c r="AX55" s="130" t="s">
        <v>312</v>
      </c>
      <c r="AY55" s="130" t="s">
        <v>312</v>
      </c>
      <c r="AZ55" s="130" t="s">
        <v>312</v>
      </c>
      <c r="BA55" s="130" t="s">
        <v>312</v>
      </c>
      <c r="BB55" s="130" t="s">
        <v>312</v>
      </c>
      <c r="BC55" s="130" t="s">
        <v>312</v>
      </c>
      <c r="BD55" s="130" t="s">
        <v>312</v>
      </c>
      <c r="BE55" s="130" t="s">
        <v>312</v>
      </c>
      <c r="BF55" s="130" t="s">
        <v>312</v>
      </c>
      <c r="BG55" s="130" t="s">
        <v>312</v>
      </c>
      <c r="BH55" s="130" t="s">
        <v>312</v>
      </c>
      <c r="BI55" s="130" t="s">
        <v>312</v>
      </c>
      <c r="BJ55" s="130" t="s">
        <v>312</v>
      </c>
      <c r="BK55" s="130" t="s">
        <v>312</v>
      </c>
      <c r="BL55" s="130" t="s">
        <v>312</v>
      </c>
      <c r="BM55" s="130" t="s">
        <v>312</v>
      </c>
      <c r="BN55" s="130" t="s">
        <v>312</v>
      </c>
      <c r="BO55" s="130" t="s">
        <v>312</v>
      </c>
      <c r="BP55" s="130" t="s">
        <v>312</v>
      </c>
      <c r="BQ55" s="130" t="s">
        <v>312</v>
      </c>
      <c r="BR55" s="130" t="s">
        <v>312</v>
      </c>
      <c r="BS55" s="130" t="s">
        <v>312</v>
      </c>
      <c r="BT55" s="130" t="s">
        <v>312</v>
      </c>
      <c r="BU55" s="130" t="s">
        <v>312</v>
      </c>
      <c r="BV55" s="130" t="s">
        <v>312</v>
      </c>
      <c r="BW55" s="130" t="s">
        <v>312</v>
      </c>
      <c r="BX55" s="130" t="s">
        <v>312</v>
      </c>
      <c r="BY55" s="130" t="s">
        <v>312</v>
      </c>
      <c r="BZ55" s="130" t="s">
        <v>312</v>
      </c>
      <c r="CA55" s="130" t="s">
        <v>312</v>
      </c>
      <c r="CB55" s="130" t="s">
        <v>312</v>
      </c>
      <c r="CC55" s="130" t="s">
        <v>312</v>
      </c>
      <c r="CD55" s="130" t="s">
        <v>312</v>
      </c>
      <c r="CE55" s="130" t="s">
        <v>312</v>
      </c>
      <c r="CF55" s="130" t="s">
        <v>312</v>
      </c>
      <c r="CG55" s="130" t="s">
        <v>312</v>
      </c>
      <c r="CH55" s="130" t="s">
        <v>312</v>
      </c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</row>
    <row r="56" spans="2:124" ht="18" customHeight="1" x14ac:dyDescent="0.25">
      <c r="B56" s="243"/>
      <c r="C56" s="244"/>
      <c r="D56" s="128" t="s">
        <v>10</v>
      </c>
      <c r="E56" s="129">
        <v>27</v>
      </c>
      <c r="F56" s="130">
        <v>26</v>
      </c>
      <c r="G56" s="131">
        <v>27</v>
      </c>
      <c r="H56" s="130">
        <v>25</v>
      </c>
      <c r="I56" s="131">
        <v>25</v>
      </c>
      <c r="J56" s="130">
        <v>21</v>
      </c>
      <c r="K56" s="130">
        <v>21</v>
      </c>
      <c r="L56" s="130">
        <v>23</v>
      </c>
      <c r="M56" s="130">
        <v>22</v>
      </c>
      <c r="N56" s="130">
        <v>19</v>
      </c>
      <c r="O56" s="130">
        <v>23</v>
      </c>
      <c r="P56" s="130">
        <v>17</v>
      </c>
      <c r="Q56" s="130">
        <v>17</v>
      </c>
      <c r="R56" s="130">
        <v>17</v>
      </c>
      <c r="S56" s="130">
        <v>17</v>
      </c>
      <c r="T56" s="130">
        <v>17</v>
      </c>
      <c r="U56" s="130">
        <v>17</v>
      </c>
      <c r="V56" s="130">
        <v>17</v>
      </c>
      <c r="W56" s="130">
        <v>16</v>
      </c>
      <c r="X56" s="130">
        <v>16</v>
      </c>
      <c r="Y56" s="130">
        <v>17</v>
      </c>
      <c r="Z56" s="130">
        <v>17</v>
      </c>
      <c r="AA56" s="130">
        <v>16</v>
      </c>
      <c r="AB56" s="130">
        <v>16</v>
      </c>
      <c r="AC56" s="130">
        <v>15</v>
      </c>
      <c r="AD56" s="130">
        <v>15</v>
      </c>
      <c r="AE56" s="130">
        <v>15</v>
      </c>
      <c r="AF56" s="130">
        <v>15</v>
      </c>
      <c r="AG56" s="130">
        <v>14</v>
      </c>
      <c r="AH56" s="130">
        <v>14</v>
      </c>
      <c r="AI56" s="129">
        <v>6</v>
      </c>
      <c r="AJ56" s="130">
        <v>13</v>
      </c>
      <c r="AK56" s="131">
        <v>13</v>
      </c>
      <c r="AL56" s="130">
        <v>13</v>
      </c>
      <c r="AM56" s="131">
        <v>13</v>
      </c>
      <c r="AN56" s="130">
        <v>13</v>
      </c>
      <c r="AO56" s="130">
        <v>13</v>
      </c>
      <c r="AP56" s="130">
        <v>13</v>
      </c>
      <c r="AQ56" s="130">
        <v>11</v>
      </c>
      <c r="AR56" s="130">
        <v>12</v>
      </c>
      <c r="AS56" s="130">
        <v>12</v>
      </c>
      <c r="AT56" s="130">
        <v>11</v>
      </c>
      <c r="AU56" s="130">
        <v>12</v>
      </c>
      <c r="AV56" s="130">
        <v>10</v>
      </c>
      <c r="AW56" s="130">
        <v>10</v>
      </c>
      <c r="AX56" s="130">
        <v>9</v>
      </c>
      <c r="AY56" s="130">
        <v>8</v>
      </c>
      <c r="AZ56" s="130">
        <v>8</v>
      </c>
      <c r="BA56" s="130">
        <v>8</v>
      </c>
      <c r="BB56" s="130">
        <v>9</v>
      </c>
      <c r="BC56" s="130">
        <v>7</v>
      </c>
      <c r="BD56" s="130">
        <v>6</v>
      </c>
      <c r="BE56" s="130">
        <v>7</v>
      </c>
      <c r="BF56" s="130">
        <v>6</v>
      </c>
      <c r="BG56" s="130">
        <v>6</v>
      </c>
      <c r="BH56" s="130">
        <v>5</v>
      </c>
      <c r="BI56" s="130">
        <v>5</v>
      </c>
      <c r="BJ56" s="130">
        <v>1</v>
      </c>
      <c r="BK56" s="130">
        <v>2</v>
      </c>
      <c r="BL56" s="130">
        <v>2</v>
      </c>
      <c r="BM56" s="130">
        <v>1</v>
      </c>
      <c r="BN56" s="130">
        <v>1</v>
      </c>
      <c r="BO56" s="130">
        <v>1</v>
      </c>
      <c r="BP56" s="130">
        <v>1</v>
      </c>
      <c r="BQ56" s="130">
        <v>1</v>
      </c>
      <c r="BR56" s="130">
        <v>1</v>
      </c>
      <c r="BS56" s="130">
        <v>1</v>
      </c>
      <c r="BT56" s="130">
        <v>1</v>
      </c>
      <c r="BU56" s="130">
        <v>1</v>
      </c>
      <c r="BV56" s="130">
        <v>1</v>
      </c>
      <c r="BW56" s="130">
        <v>1</v>
      </c>
      <c r="BX56" s="130">
        <v>1</v>
      </c>
      <c r="BY56" s="130">
        <v>1</v>
      </c>
      <c r="BZ56" s="130">
        <v>1</v>
      </c>
      <c r="CA56" s="130">
        <v>1</v>
      </c>
      <c r="CB56" s="130">
        <v>1</v>
      </c>
      <c r="CC56" s="130">
        <v>2</v>
      </c>
      <c r="CD56" s="130">
        <v>2</v>
      </c>
      <c r="CE56" s="130">
        <v>1</v>
      </c>
      <c r="CF56" s="130">
        <v>1</v>
      </c>
      <c r="CG56" s="130">
        <v>1</v>
      </c>
      <c r="CH56" s="130">
        <v>1</v>
      </c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</row>
    <row r="57" spans="2:124" ht="18" customHeight="1" x14ac:dyDescent="0.25">
      <c r="B57" s="243"/>
      <c r="C57" s="244"/>
      <c r="D57" s="128" t="s">
        <v>99</v>
      </c>
      <c r="E57" s="129" t="s">
        <v>193</v>
      </c>
      <c r="F57" s="130" t="s">
        <v>193</v>
      </c>
      <c r="G57" s="129" t="s">
        <v>193</v>
      </c>
      <c r="H57" s="130" t="s">
        <v>193</v>
      </c>
      <c r="I57" s="131" t="s">
        <v>193</v>
      </c>
      <c r="J57" s="130" t="s">
        <v>193</v>
      </c>
      <c r="K57" s="130" t="s">
        <v>193</v>
      </c>
      <c r="L57" s="130" t="s">
        <v>193</v>
      </c>
      <c r="M57" s="130" t="s">
        <v>193</v>
      </c>
      <c r="N57" s="130" t="s">
        <v>193</v>
      </c>
      <c r="O57" s="130" t="s">
        <v>193</v>
      </c>
      <c r="P57" s="130" t="s">
        <v>193</v>
      </c>
      <c r="Q57" s="130" t="s">
        <v>193</v>
      </c>
      <c r="R57" s="130" t="s">
        <v>193</v>
      </c>
      <c r="S57" s="130" t="s">
        <v>193</v>
      </c>
      <c r="T57" s="130" t="s">
        <v>193</v>
      </c>
      <c r="U57" s="130" t="s">
        <v>193</v>
      </c>
      <c r="V57" s="130" t="s">
        <v>193</v>
      </c>
      <c r="W57" s="130" t="s">
        <v>193</v>
      </c>
      <c r="X57" s="130" t="s">
        <v>193</v>
      </c>
      <c r="Y57" s="130" t="s">
        <v>193</v>
      </c>
      <c r="Z57" s="130" t="s">
        <v>193</v>
      </c>
      <c r="AA57" s="130" t="s">
        <v>193</v>
      </c>
      <c r="AB57" s="130" t="s">
        <v>193</v>
      </c>
      <c r="AC57" s="130" t="s">
        <v>193</v>
      </c>
      <c r="AD57" s="130" t="s">
        <v>193</v>
      </c>
      <c r="AE57" s="130" t="s">
        <v>193</v>
      </c>
      <c r="AF57" s="130" t="s">
        <v>193</v>
      </c>
      <c r="AG57" s="130" t="s">
        <v>193</v>
      </c>
      <c r="AH57" s="130" t="s">
        <v>193</v>
      </c>
      <c r="AI57" s="129" t="s">
        <v>193</v>
      </c>
      <c r="AJ57" s="130" t="s">
        <v>193</v>
      </c>
      <c r="AK57" s="129" t="s">
        <v>193</v>
      </c>
      <c r="AL57" s="130" t="s">
        <v>193</v>
      </c>
      <c r="AM57" s="131" t="s">
        <v>193</v>
      </c>
      <c r="AN57" s="130" t="s">
        <v>193</v>
      </c>
      <c r="AO57" s="130" t="s">
        <v>193</v>
      </c>
      <c r="AP57" s="130" t="s">
        <v>193</v>
      </c>
      <c r="AQ57" s="130" t="s">
        <v>193</v>
      </c>
      <c r="AR57" s="130" t="s">
        <v>193</v>
      </c>
      <c r="AS57" s="130" t="s">
        <v>193</v>
      </c>
      <c r="AT57" s="130" t="s">
        <v>193</v>
      </c>
      <c r="AU57" s="130" t="s">
        <v>193</v>
      </c>
      <c r="AV57" s="130" t="s">
        <v>193</v>
      </c>
      <c r="AW57" s="130" t="s">
        <v>193</v>
      </c>
      <c r="AX57" s="130" t="s">
        <v>193</v>
      </c>
      <c r="AY57" s="130" t="s">
        <v>193</v>
      </c>
      <c r="AZ57" s="130" t="s">
        <v>193</v>
      </c>
      <c r="BA57" s="130" t="s">
        <v>193</v>
      </c>
      <c r="BB57" s="130" t="s">
        <v>193</v>
      </c>
      <c r="BC57" s="130" t="s">
        <v>193</v>
      </c>
      <c r="BD57" s="130" t="s">
        <v>193</v>
      </c>
      <c r="BE57" s="130" t="s">
        <v>193</v>
      </c>
      <c r="BF57" s="130" t="s">
        <v>193</v>
      </c>
      <c r="BG57" s="130" t="s">
        <v>193</v>
      </c>
      <c r="BH57" s="130" t="s">
        <v>193</v>
      </c>
      <c r="BI57" s="130" t="s">
        <v>193</v>
      </c>
      <c r="BJ57" s="130" t="s">
        <v>193</v>
      </c>
      <c r="BK57" s="130" t="s">
        <v>193</v>
      </c>
      <c r="BL57" s="130" t="s">
        <v>193</v>
      </c>
      <c r="BM57" s="130" t="s">
        <v>193</v>
      </c>
      <c r="BN57" s="130" t="s">
        <v>193</v>
      </c>
      <c r="BO57" s="130" t="s">
        <v>193</v>
      </c>
      <c r="BP57" s="130" t="s">
        <v>193</v>
      </c>
      <c r="BQ57" s="130" t="s">
        <v>193</v>
      </c>
      <c r="BR57" s="130" t="s">
        <v>193</v>
      </c>
      <c r="BS57" s="130" t="s">
        <v>193</v>
      </c>
      <c r="BT57" s="130" t="s">
        <v>193</v>
      </c>
      <c r="BU57" s="130" t="s">
        <v>193</v>
      </c>
      <c r="BV57" s="130" t="s">
        <v>193</v>
      </c>
      <c r="BW57" s="130" t="s">
        <v>193</v>
      </c>
      <c r="BX57" s="130" t="s">
        <v>193</v>
      </c>
      <c r="BY57" s="130" t="s">
        <v>193</v>
      </c>
      <c r="BZ57" s="130" t="s">
        <v>193</v>
      </c>
      <c r="CA57" s="130" t="s">
        <v>193</v>
      </c>
      <c r="CB57" s="130" t="s">
        <v>193</v>
      </c>
      <c r="CC57" s="130" t="s">
        <v>193</v>
      </c>
      <c r="CD57" s="130" t="s">
        <v>193</v>
      </c>
      <c r="CE57" s="130" t="s">
        <v>193</v>
      </c>
      <c r="CF57" s="130" t="s">
        <v>193</v>
      </c>
      <c r="CG57" s="130" t="s">
        <v>193</v>
      </c>
      <c r="CH57" s="130" t="s">
        <v>193</v>
      </c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</row>
    <row r="58" spans="2:124" ht="18" customHeight="1" x14ac:dyDescent="0.25">
      <c r="B58" s="243"/>
      <c r="C58" s="244"/>
      <c r="D58" s="128" t="s">
        <v>24</v>
      </c>
      <c r="E58" s="129">
        <v>0</v>
      </c>
      <c r="F58" s="130">
        <v>0</v>
      </c>
      <c r="G58" s="129">
        <v>0</v>
      </c>
      <c r="H58" s="130">
        <v>0</v>
      </c>
      <c r="I58" s="131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29">
        <v>0</v>
      </c>
      <c r="AJ58" s="130">
        <v>0</v>
      </c>
      <c r="AK58" s="129">
        <v>0</v>
      </c>
      <c r="AL58" s="130">
        <v>0</v>
      </c>
      <c r="AM58" s="131">
        <v>0</v>
      </c>
      <c r="AN58" s="130">
        <v>0</v>
      </c>
      <c r="AO58" s="130">
        <v>0</v>
      </c>
      <c r="AP58" s="130">
        <v>0</v>
      </c>
      <c r="AQ58" s="130">
        <v>1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130">
        <v>0</v>
      </c>
      <c r="BJ58" s="130">
        <v>0</v>
      </c>
      <c r="BK58" s="130">
        <v>0</v>
      </c>
      <c r="BL58" s="130">
        <v>0</v>
      </c>
      <c r="BM58" s="130">
        <v>0</v>
      </c>
      <c r="BN58" s="130">
        <v>0</v>
      </c>
      <c r="BO58" s="130">
        <v>0</v>
      </c>
      <c r="BP58" s="130">
        <v>0</v>
      </c>
      <c r="BQ58" s="130">
        <v>0</v>
      </c>
      <c r="BR58" s="130">
        <v>0</v>
      </c>
      <c r="BS58" s="130">
        <v>0</v>
      </c>
      <c r="BT58" s="130">
        <v>0</v>
      </c>
      <c r="BU58" s="130">
        <v>0</v>
      </c>
      <c r="BV58" s="130">
        <v>0</v>
      </c>
      <c r="BW58" s="130">
        <v>0</v>
      </c>
      <c r="BX58" s="130">
        <v>0</v>
      </c>
      <c r="BY58" s="130">
        <v>0</v>
      </c>
      <c r="BZ58" s="130">
        <v>0</v>
      </c>
      <c r="CA58" s="130">
        <v>0</v>
      </c>
      <c r="CB58" s="130">
        <v>0</v>
      </c>
      <c r="CC58" s="130">
        <v>0</v>
      </c>
      <c r="CD58" s="130">
        <v>0</v>
      </c>
      <c r="CE58" s="130">
        <v>0</v>
      </c>
      <c r="CF58" s="130">
        <v>0</v>
      </c>
      <c r="CG58" s="130">
        <v>0</v>
      </c>
      <c r="CH58" s="130">
        <v>0</v>
      </c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</row>
    <row r="59" spans="2:124" ht="18" customHeight="1" x14ac:dyDescent="0.25">
      <c r="B59" s="243"/>
      <c r="C59" s="244"/>
      <c r="D59" s="128" t="s">
        <v>25</v>
      </c>
      <c r="E59" s="129" t="s">
        <v>315</v>
      </c>
      <c r="F59" s="130" t="s">
        <v>315</v>
      </c>
      <c r="G59" s="129" t="s">
        <v>315</v>
      </c>
      <c r="H59" s="130" t="s">
        <v>315</v>
      </c>
      <c r="I59" s="131" t="s">
        <v>315</v>
      </c>
      <c r="J59" s="130" t="s">
        <v>315</v>
      </c>
      <c r="K59" s="130" t="s">
        <v>315</v>
      </c>
      <c r="L59" s="130" t="s">
        <v>315</v>
      </c>
      <c r="M59" s="130" t="s">
        <v>315</v>
      </c>
      <c r="N59" s="130" t="s">
        <v>315</v>
      </c>
      <c r="O59" s="130" t="s">
        <v>315</v>
      </c>
      <c r="P59" s="130" t="s">
        <v>315</v>
      </c>
      <c r="Q59" s="130" t="s">
        <v>315</v>
      </c>
      <c r="R59" s="130" t="s">
        <v>315</v>
      </c>
      <c r="S59" s="130" t="s">
        <v>315</v>
      </c>
      <c r="T59" s="130" t="s">
        <v>315</v>
      </c>
      <c r="U59" s="130" t="s">
        <v>315</v>
      </c>
      <c r="V59" s="130" t="s">
        <v>315</v>
      </c>
      <c r="W59" s="130" t="s">
        <v>315</v>
      </c>
      <c r="X59" s="130" t="s">
        <v>315</v>
      </c>
      <c r="Y59" s="130" t="s">
        <v>315</v>
      </c>
      <c r="Z59" s="130" t="s">
        <v>315</v>
      </c>
      <c r="AA59" s="130" t="s">
        <v>315</v>
      </c>
      <c r="AB59" s="130" t="s">
        <v>315</v>
      </c>
      <c r="AC59" s="130" t="s">
        <v>315</v>
      </c>
      <c r="AD59" s="130" t="s">
        <v>315</v>
      </c>
      <c r="AE59" s="130" t="s">
        <v>315</v>
      </c>
      <c r="AF59" s="130" t="s">
        <v>315</v>
      </c>
      <c r="AG59" s="130" t="s">
        <v>315</v>
      </c>
      <c r="AH59" s="130" t="s">
        <v>315</v>
      </c>
      <c r="AI59" s="129" t="s">
        <v>315</v>
      </c>
      <c r="AJ59" s="130" t="s">
        <v>315</v>
      </c>
      <c r="AK59" s="129" t="s">
        <v>315</v>
      </c>
      <c r="AL59" s="130" t="s">
        <v>315</v>
      </c>
      <c r="AM59" s="131" t="s">
        <v>315</v>
      </c>
      <c r="AN59" s="130" t="s">
        <v>315</v>
      </c>
      <c r="AO59" s="130" t="s">
        <v>315</v>
      </c>
      <c r="AP59" s="130" t="s">
        <v>315</v>
      </c>
      <c r="AQ59" s="130" t="s">
        <v>315</v>
      </c>
      <c r="AR59" s="130" t="s">
        <v>315</v>
      </c>
      <c r="AS59" s="130" t="s">
        <v>315</v>
      </c>
      <c r="AT59" s="130" t="s">
        <v>315</v>
      </c>
      <c r="AU59" s="130" t="s">
        <v>315</v>
      </c>
      <c r="AV59" s="130" t="s">
        <v>315</v>
      </c>
      <c r="AW59" s="130" t="s">
        <v>315</v>
      </c>
      <c r="AX59" s="130" t="s">
        <v>315</v>
      </c>
      <c r="AY59" s="130" t="s">
        <v>315</v>
      </c>
      <c r="AZ59" s="130" t="s">
        <v>315</v>
      </c>
      <c r="BA59" s="130" t="s">
        <v>315</v>
      </c>
      <c r="BB59" s="130" t="s">
        <v>315</v>
      </c>
      <c r="BC59" s="130" t="s">
        <v>315</v>
      </c>
      <c r="BD59" s="130" t="s">
        <v>315</v>
      </c>
      <c r="BE59" s="130" t="s">
        <v>315</v>
      </c>
      <c r="BF59" s="130" t="s">
        <v>315</v>
      </c>
      <c r="BG59" s="130" t="s">
        <v>315</v>
      </c>
      <c r="BH59" s="130" t="s">
        <v>315</v>
      </c>
      <c r="BI59" s="130" t="s">
        <v>315</v>
      </c>
      <c r="BJ59" s="130" t="s">
        <v>315</v>
      </c>
      <c r="BK59" s="130" t="s">
        <v>315</v>
      </c>
      <c r="BL59" s="130" t="s">
        <v>315</v>
      </c>
      <c r="BM59" s="130" t="s">
        <v>315</v>
      </c>
      <c r="BN59" s="130" t="s">
        <v>315</v>
      </c>
      <c r="BO59" s="130" t="s">
        <v>315</v>
      </c>
      <c r="BP59" s="130" t="s">
        <v>315</v>
      </c>
      <c r="BQ59" s="130" t="s">
        <v>315</v>
      </c>
      <c r="BR59" s="130" t="s">
        <v>315</v>
      </c>
      <c r="BS59" s="130" t="s">
        <v>315</v>
      </c>
      <c r="BT59" s="130" t="s">
        <v>315</v>
      </c>
      <c r="BU59" s="130" t="s">
        <v>315</v>
      </c>
      <c r="BV59" s="130" t="s">
        <v>315</v>
      </c>
      <c r="BW59" s="130" t="s">
        <v>315</v>
      </c>
      <c r="BX59" s="130" t="s">
        <v>315</v>
      </c>
      <c r="BY59" s="130" t="s">
        <v>315</v>
      </c>
      <c r="BZ59" s="130" t="s">
        <v>315</v>
      </c>
      <c r="CA59" s="130" t="s">
        <v>315</v>
      </c>
      <c r="CB59" s="130" t="s">
        <v>315</v>
      </c>
      <c r="CC59" s="130" t="s">
        <v>315</v>
      </c>
      <c r="CD59" s="130" t="s">
        <v>315</v>
      </c>
      <c r="CE59" s="130" t="s">
        <v>315</v>
      </c>
      <c r="CF59" s="130" t="s">
        <v>315</v>
      </c>
      <c r="CG59" s="130" t="s">
        <v>315</v>
      </c>
      <c r="CH59" s="130" t="s">
        <v>315</v>
      </c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</row>
    <row r="60" spans="2:124" ht="18" customHeight="1" x14ac:dyDescent="0.25">
      <c r="B60" s="243"/>
      <c r="C60" s="244"/>
      <c r="D60" s="128" t="s">
        <v>11</v>
      </c>
      <c r="E60" s="129" t="s">
        <v>312</v>
      </c>
      <c r="F60" s="129" t="s">
        <v>312</v>
      </c>
      <c r="G60" s="129" t="s">
        <v>312</v>
      </c>
      <c r="H60" s="130" t="s">
        <v>312</v>
      </c>
      <c r="I60" s="131" t="s">
        <v>312</v>
      </c>
      <c r="J60" s="130" t="s">
        <v>312</v>
      </c>
      <c r="K60" s="130" t="s">
        <v>312</v>
      </c>
      <c r="L60" s="130" t="s">
        <v>312</v>
      </c>
      <c r="M60" s="130" t="s">
        <v>312</v>
      </c>
      <c r="N60" s="130" t="s">
        <v>312</v>
      </c>
      <c r="O60" s="130" t="s">
        <v>312</v>
      </c>
      <c r="P60" s="130" t="s">
        <v>312</v>
      </c>
      <c r="Q60" s="130" t="s">
        <v>312</v>
      </c>
      <c r="R60" s="130" t="s">
        <v>312</v>
      </c>
      <c r="S60" s="130" t="s">
        <v>312</v>
      </c>
      <c r="T60" s="130" t="s">
        <v>312</v>
      </c>
      <c r="U60" s="130" t="s">
        <v>312</v>
      </c>
      <c r="V60" s="130" t="s">
        <v>312</v>
      </c>
      <c r="W60" s="130" t="s">
        <v>312</v>
      </c>
      <c r="X60" s="130" t="s">
        <v>312</v>
      </c>
      <c r="Y60" s="130" t="s">
        <v>312</v>
      </c>
      <c r="Z60" s="130" t="s">
        <v>312</v>
      </c>
      <c r="AA60" s="130" t="s">
        <v>312</v>
      </c>
      <c r="AB60" s="130" t="s">
        <v>312</v>
      </c>
      <c r="AC60" s="130" t="s">
        <v>312</v>
      </c>
      <c r="AD60" s="130" t="s">
        <v>312</v>
      </c>
      <c r="AE60" s="130" t="s">
        <v>312</v>
      </c>
      <c r="AF60" s="130" t="s">
        <v>312</v>
      </c>
      <c r="AG60" s="130" t="s">
        <v>312</v>
      </c>
      <c r="AH60" s="130" t="s">
        <v>312</v>
      </c>
      <c r="AI60" s="129" t="s">
        <v>312</v>
      </c>
      <c r="AJ60" s="129" t="s">
        <v>312</v>
      </c>
      <c r="AK60" s="129" t="s">
        <v>312</v>
      </c>
      <c r="AL60" s="130" t="s">
        <v>312</v>
      </c>
      <c r="AM60" s="131" t="s">
        <v>312</v>
      </c>
      <c r="AN60" s="130" t="s">
        <v>312</v>
      </c>
      <c r="AO60" s="130" t="s">
        <v>312</v>
      </c>
      <c r="AP60" s="130" t="s">
        <v>312</v>
      </c>
      <c r="AQ60" s="130" t="s">
        <v>312</v>
      </c>
      <c r="AR60" s="130" t="s">
        <v>312</v>
      </c>
      <c r="AS60" s="130" t="s">
        <v>312</v>
      </c>
      <c r="AT60" s="130" t="s">
        <v>312</v>
      </c>
      <c r="AU60" s="130" t="s">
        <v>312</v>
      </c>
      <c r="AV60" s="130" t="s">
        <v>312</v>
      </c>
      <c r="AW60" s="130" t="s">
        <v>312</v>
      </c>
      <c r="AX60" s="130" t="s">
        <v>312</v>
      </c>
      <c r="AY60" s="130" t="s">
        <v>312</v>
      </c>
      <c r="AZ60" s="130" t="s">
        <v>312</v>
      </c>
      <c r="BA60" s="130" t="s">
        <v>312</v>
      </c>
      <c r="BB60" s="130" t="s">
        <v>312</v>
      </c>
      <c r="BC60" s="130" t="s">
        <v>312</v>
      </c>
      <c r="BD60" s="130" t="s">
        <v>312</v>
      </c>
      <c r="BE60" s="130" t="s">
        <v>312</v>
      </c>
      <c r="BF60" s="130" t="s">
        <v>312</v>
      </c>
      <c r="BG60" s="130" t="s">
        <v>312</v>
      </c>
      <c r="BH60" s="130" t="s">
        <v>312</v>
      </c>
      <c r="BI60" s="130" t="s">
        <v>312</v>
      </c>
      <c r="BJ60" s="130" t="s">
        <v>312</v>
      </c>
      <c r="BK60" s="130" t="s">
        <v>312</v>
      </c>
      <c r="BL60" s="130" t="s">
        <v>312</v>
      </c>
      <c r="BM60" s="130" t="s">
        <v>312</v>
      </c>
      <c r="BN60" s="130" t="s">
        <v>312</v>
      </c>
      <c r="BO60" s="130" t="s">
        <v>312</v>
      </c>
      <c r="BP60" s="130" t="s">
        <v>312</v>
      </c>
      <c r="BQ60" s="130" t="s">
        <v>312</v>
      </c>
      <c r="BR60" s="130" t="s">
        <v>312</v>
      </c>
      <c r="BS60" s="130" t="s">
        <v>312</v>
      </c>
      <c r="BT60" s="130" t="s">
        <v>312</v>
      </c>
      <c r="BU60" s="130" t="s">
        <v>312</v>
      </c>
      <c r="BV60" s="130" t="s">
        <v>312</v>
      </c>
      <c r="BW60" s="130" t="s">
        <v>312</v>
      </c>
      <c r="BX60" s="130" t="s">
        <v>312</v>
      </c>
      <c r="BY60" s="130" t="s">
        <v>312</v>
      </c>
      <c r="BZ60" s="130" t="s">
        <v>312</v>
      </c>
      <c r="CA60" s="130" t="s">
        <v>312</v>
      </c>
      <c r="CB60" s="130" t="s">
        <v>312</v>
      </c>
      <c r="CC60" s="130" t="s">
        <v>312</v>
      </c>
      <c r="CD60" s="130" t="s">
        <v>312</v>
      </c>
      <c r="CE60" s="130" t="s">
        <v>312</v>
      </c>
      <c r="CF60" s="130" t="s">
        <v>312</v>
      </c>
      <c r="CG60" s="130" t="s">
        <v>312</v>
      </c>
      <c r="CH60" s="130" t="s">
        <v>312</v>
      </c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</row>
    <row r="61" spans="2:124" ht="18" customHeight="1" x14ac:dyDescent="0.25">
      <c r="B61" s="243"/>
      <c r="C61" s="244"/>
      <c r="D61" s="128" t="s">
        <v>115</v>
      </c>
      <c r="E61" s="129" t="s">
        <v>316</v>
      </c>
      <c r="F61" s="129" t="s">
        <v>316</v>
      </c>
      <c r="G61" s="129" t="s">
        <v>316</v>
      </c>
      <c r="H61" s="130" t="s">
        <v>412</v>
      </c>
      <c r="I61" s="131" t="s">
        <v>412</v>
      </c>
      <c r="J61" s="130" t="s">
        <v>412</v>
      </c>
      <c r="K61" s="130" t="s">
        <v>319</v>
      </c>
      <c r="L61" s="130" t="s">
        <v>318</v>
      </c>
      <c r="M61" s="130" t="s">
        <v>320</v>
      </c>
      <c r="N61" s="130" t="s">
        <v>319</v>
      </c>
      <c r="O61" s="130" t="s">
        <v>318</v>
      </c>
      <c r="P61" s="130" t="s">
        <v>501</v>
      </c>
      <c r="Q61" s="130" t="s">
        <v>495</v>
      </c>
      <c r="R61" s="130" t="s">
        <v>500</v>
      </c>
      <c r="S61" s="130" t="s">
        <v>322</v>
      </c>
      <c r="T61" s="130" t="s">
        <v>495</v>
      </c>
      <c r="U61" s="130" t="s">
        <v>321</v>
      </c>
      <c r="V61" s="130" t="s">
        <v>317</v>
      </c>
      <c r="W61" s="130" t="s">
        <v>319</v>
      </c>
      <c r="X61" s="130" t="s">
        <v>321</v>
      </c>
      <c r="Y61" s="130" t="s">
        <v>322</v>
      </c>
      <c r="Z61" s="130" t="s">
        <v>322</v>
      </c>
      <c r="AA61" s="130" t="s">
        <v>501</v>
      </c>
      <c r="AB61" s="130" t="s">
        <v>319</v>
      </c>
      <c r="AC61" s="130" t="s">
        <v>323</v>
      </c>
      <c r="AD61" s="130" t="s">
        <v>495</v>
      </c>
      <c r="AE61" s="130" t="s">
        <v>317</v>
      </c>
      <c r="AF61" s="130" t="s">
        <v>412</v>
      </c>
      <c r="AG61" s="130" t="s">
        <v>494</v>
      </c>
      <c r="AH61" s="130" t="s">
        <v>325</v>
      </c>
      <c r="AI61" s="129" t="s">
        <v>482</v>
      </c>
      <c r="AJ61" s="129" t="s">
        <v>430</v>
      </c>
      <c r="AK61" s="129" t="s">
        <v>413</v>
      </c>
      <c r="AL61" s="130" t="s">
        <v>498</v>
      </c>
      <c r="AM61" s="131" t="s">
        <v>497</v>
      </c>
      <c r="AN61" s="130" t="s">
        <v>316</v>
      </c>
      <c r="AO61" s="130" t="s">
        <v>496</v>
      </c>
      <c r="AP61" s="130" t="s">
        <v>413</v>
      </c>
      <c r="AQ61" s="130" t="s">
        <v>317</v>
      </c>
      <c r="AR61" s="130" t="s">
        <v>317</v>
      </c>
      <c r="AS61" s="130" t="s">
        <v>316</v>
      </c>
      <c r="AT61" s="130" t="s">
        <v>321</v>
      </c>
      <c r="AU61" s="130" t="s">
        <v>316</v>
      </c>
      <c r="AV61" s="130" t="s">
        <v>412</v>
      </c>
      <c r="AW61" s="130" t="s">
        <v>319</v>
      </c>
      <c r="AX61" s="130" t="s">
        <v>319</v>
      </c>
      <c r="AY61" s="130" t="s">
        <v>318</v>
      </c>
      <c r="AZ61" s="130" t="s">
        <v>499</v>
      </c>
      <c r="BA61" s="130" t="s">
        <v>499</v>
      </c>
      <c r="BB61" s="130" t="s">
        <v>324</v>
      </c>
      <c r="BC61" s="130" t="s">
        <v>499</v>
      </c>
      <c r="BD61" s="130" t="s">
        <v>324</v>
      </c>
      <c r="BE61" s="130" t="s">
        <v>430</v>
      </c>
      <c r="BF61" s="130" t="s">
        <v>475</v>
      </c>
      <c r="BG61" s="130" t="s">
        <v>475</v>
      </c>
      <c r="BH61" s="130" t="s">
        <v>495</v>
      </c>
      <c r="BI61" s="130" t="s">
        <v>323</v>
      </c>
      <c r="BJ61" s="130" t="s">
        <v>528</v>
      </c>
      <c r="BK61" s="130" t="s">
        <v>323</v>
      </c>
      <c r="BL61" s="130" t="s">
        <v>323</v>
      </c>
      <c r="BM61" s="130" t="s">
        <v>675</v>
      </c>
      <c r="BN61" s="130" t="s">
        <v>675</v>
      </c>
      <c r="BO61" s="130" t="s">
        <v>675</v>
      </c>
      <c r="BP61" s="130" t="s">
        <v>675</v>
      </c>
      <c r="BQ61" s="130" t="s">
        <v>675</v>
      </c>
      <c r="BR61" s="130" t="s">
        <v>675</v>
      </c>
      <c r="BS61" s="130" t="s">
        <v>675</v>
      </c>
      <c r="BT61" s="130" t="s">
        <v>675</v>
      </c>
      <c r="BU61" s="130" t="s">
        <v>675</v>
      </c>
      <c r="BV61" s="130" t="s">
        <v>675</v>
      </c>
      <c r="BW61" s="130" t="s">
        <v>675</v>
      </c>
      <c r="BX61" s="130" t="s">
        <v>675</v>
      </c>
      <c r="BY61" s="130" t="s">
        <v>675</v>
      </c>
      <c r="BZ61" s="130" t="s">
        <v>675</v>
      </c>
      <c r="CA61" s="130" t="s">
        <v>675</v>
      </c>
      <c r="CB61" s="130" t="s">
        <v>675</v>
      </c>
      <c r="CC61" s="130" t="s">
        <v>675</v>
      </c>
      <c r="CD61" s="130" t="s">
        <v>675</v>
      </c>
      <c r="CE61" s="130" t="s">
        <v>675</v>
      </c>
      <c r="CF61" s="130" t="s">
        <v>675</v>
      </c>
      <c r="CG61" s="130" t="s">
        <v>675</v>
      </c>
      <c r="CH61" s="130" t="s">
        <v>675</v>
      </c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</row>
    <row r="62" spans="2:124" ht="18" customHeight="1" x14ac:dyDescent="0.25">
      <c r="B62" s="243"/>
      <c r="C62" s="244"/>
      <c r="D62" s="128" t="s">
        <v>28</v>
      </c>
      <c r="E62" s="129">
        <v>27</v>
      </c>
      <c r="F62" s="129">
        <v>26</v>
      </c>
      <c r="G62" s="129">
        <v>27</v>
      </c>
      <c r="H62" s="130">
        <v>25</v>
      </c>
      <c r="I62" s="131">
        <v>25</v>
      </c>
      <c r="J62" s="130">
        <v>21</v>
      </c>
      <c r="K62" s="130">
        <v>21</v>
      </c>
      <c r="L62" s="130">
        <v>23</v>
      </c>
      <c r="M62" s="130">
        <v>22</v>
      </c>
      <c r="N62" s="130">
        <v>19</v>
      </c>
      <c r="O62" s="130">
        <v>23</v>
      </c>
      <c r="P62" s="130">
        <v>17</v>
      </c>
      <c r="Q62" s="130">
        <v>17</v>
      </c>
      <c r="R62" s="130">
        <v>17</v>
      </c>
      <c r="S62" s="130">
        <v>17</v>
      </c>
      <c r="T62" s="130">
        <v>17</v>
      </c>
      <c r="U62" s="130">
        <v>17</v>
      </c>
      <c r="V62" s="130">
        <v>17</v>
      </c>
      <c r="W62" s="130">
        <v>16</v>
      </c>
      <c r="X62" s="130">
        <v>16</v>
      </c>
      <c r="Y62" s="130">
        <v>17</v>
      </c>
      <c r="Z62" s="130">
        <v>17</v>
      </c>
      <c r="AA62" s="130">
        <v>16</v>
      </c>
      <c r="AB62" s="130">
        <v>16</v>
      </c>
      <c r="AC62" s="130">
        <v>15</v>
      </c>
      <c r="AD62" s="130">
        <v>15</v>
      </c>
      <c r="AE62" s="130">
        <v>15</v>
      </c>
      <c r="AF62" s="130">
        <v>15</v>
      </c>
      <c r="AG62" s="130">
        <v>14</v>
      </c>
      <c r="AH62" s="130">
        <v>14</v>
      </c>
      <c r="AI62" s="129">
        <v>6</v>
      </c>
      <c r="AJ62" s="129">
        <v>13</v>
      </c>
      <c r="AK62" s="129">
        <v>13</v>
      </c>
      <c r="AL62" s="130">
        <v>13</v>
      </c>
      <c r="AM62" s="131">
        <v>13</v>
      </c>
      <c r="AN62" s="130">
        <v>13</v>
      </c>
      <c r="AO62" s="130">
        <v>13</v>
      </c>
      <c r="AP62" s="130">
        <v>13</v>
      </c>
      <c r="AQ62" s="130">
        <v>11</v>
      </c>
      <c r="AR62" s="130">
        <v>12</v>
      </c>
      <c r="AS62" s="130">
        <v>12</v>
      </c>
      <c r="AT62" s="130">
        <v>11</v>
      </c>
      <c r="AU62" s="130">
        <v>12</v>
      </c>
      <c r="AV62" s="130">
        <v>10</v>
      </c>
      <c r="AW62" s="130">
        <v>10</v>
      </c>
      <c r="AX62" s="130">
        <v>9</v>
      </c>
      <c r="AY62" s="130">
        <v>8</v>
      </c>
      <c r="AZ62" s="130">
        <v>8</v>
      </c>
      <c r="BA62" s="130">
        <v>8</v>
      </c>
      <c r="BB62" s="130">
        <v>9</v>
      </c>
      <c r="BC62" s="130">
        <v>7</v>
      </c>
      <c r="BD62" s="130">
        <v>6</v>
      </c>
      <c r="BE62" s="130">
        <v>7</v>
      </c>
      <c r="BF62" s="130">
        <v>6</v>
      </c>
      <c r="BG62" s="130">
        <v>6</v>
      </c>
      <c r="BH62" s="130">
        <v>5</v>
      </c>
      <c r="BI62" s="130">
        <v>5</v>
      </c>
      <c r="BJ62" s="130">
        <v>1</v>
      </c>
      <c r="BK62" s="130">
        <v>2</v>
      </c>
      <c r="BL62" s="130">
        <v>2</v>
      </c>
      <c r="BM62" s="130">
        <v>1</v>
      </c>
      <c r="BN62" s="130">
        <v>1</v>
      </c>
      <c r="BO62" s="130">
        <v>1</v>
      </c>
      <c r="BP62" s="130">
        <v>1</v>
      </c>
      <c r="BQ62" s="130">
        <v>1</v>
      </c>
      <c r="BR62" s="130">
        <v>1</v>
      </c>
      <c r="BS62" s="130">
        <v>1</v>
      </c>
      <c r="BT62" s="130">
        <v>1</v>
      </c>
      <c r="BU62" s="130">
        <v>1</v>
      </c>
      <c r="BV62" s="130">
        <v>1</v>
      </c>
      <c r="BW62" s="130">
        <v>1</v>
      </c>
      <c r="BX62" s="130">
        <v>1</v>
      </c>
      <c r="BY62" s="130">
        <v>1</v>
      </c>
      <c r="BZ62" s="130">
        <v>1</v>
      </c>
      <c r="CA62" s="130">
        <v>1</v>
      </c>
      <c r="CB62" s="130">
        <v>1</v>
      </c>
      <c r="CC62" s="130">
        <v>2</v>
      </c>
      <c r="CD62" s="130">
        <v>2</v>
      </c>
      <c r="CE62" s="130">
        <v>1</v>
      </c>
      <c r="CF62" s="130">
        <v>1</v>
      </c>
      <c r="CG62" s="130">
        <v>1</v>
      </c>
      <c r="CH62" s="130">
        <v>1</v>
      </c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</row>
    <row r="63" spans="2:124" ht="18" customHeight="1" x14ac:dyDescent="0.25">
      <c r="B63" s="243"/>
      <c r="C63" s="244"/>
      <c r="D63" s="128" t="s">
        <v>30</v>
      </c>
      <c r="E63" s="129" t="s">
        <v>326</v>
      </c>
      <c r="F63" s="129" t="s">
        <v>326</v>
      </c>
      <c r="G63" s="129" t="s">
        <v>326</v>
      </c>
      <c r="H63" s="130" t="s">
        <v>326</v>
      </c>
      <c r="I63" s="131" t="s">
        <v>326</v>
      </c>
      <c r="J63" s="130" t="s">
        <v>326</v>
      </c>
      <c r="K63" s="130" t="s">
        <v>326</v>
      </c>
      <c r="L63" s="130" t="s">
        <v>326</v>
      </c>
      <c r="M63" s="130" t="s">
        <v>326</v>
      </c>
      <c r="N63" s="130" t="s">
        <v>326</v>
      </c>
      <c r="O63" s="130" t="s">
        <v>326</v>
      </c>
      <c r="P63" s="130" t="s">
        <v>326</v>
      </c>
      <c r="Q63" s="130" t="s">
        <v>326</v>
      </c>
      <c r="R63" s="130" t="s">
        <v>326</v>
      </c>
      <c r="S63" s="130" t="s">
        <v>326</v>
      </c>
      <c r="T63" s="130" t="s">
        <v>326</v>
      </c>
      <c r="U63" s="130" t="s">
        <v>326</v>
      </c>
      <c r="V63" s="130" t="s">
        <v>326</v>
      </c>
      <c r="W63" s="130" t="s">
        <v>326</v>
      </c>
      <c r="X63" s="130" t="s">
        <v>326</v>
      </c>
      <c r="Y63" s="130" t="s">
        <v>326</v>
      </c>
      <c r="Z63" s="130" t="s">
        <v>326</v>
      </c>
      <c r="AA63" s="130" t="s">
        <v>326</v>
      </c>
      <c r="AB63" s="130" t="s">
        <v>326</v>
      </c>
      <c r="AC63" s="130" t="s">
        <v>326</v>
      </c>
      <c r="AD63" s="130" t="s">
        <v>326</v>
      </c>
      <c r="AE63" s="130" t="s">
        <v>326</v>
      </c>
      <c r="AF63" s="130" t="s">
        <v>326</v>
      </c>
      <c r="AG63" s="130" t="s">
        <v>326</v>
      </c>
      <c r="AH63" s="130" t="s">
        <v>326</v>
      </c>
      <c r="AI63" s="130" t="s">
        <v>326</v>
      </c>
      <c r="AJ63" s="130" t="s">
        <v>326</v>
      </c>
      <c r="AK63" s="130" t="s">
        <v>326</v>
      </c>
      <c r="AL63" s="130" t="s">
        <v>326</v>
      </c>
      <c r="AM63" s="130" t="s">
        <v>326</v>
      </c>
      <c r="AN63" s="130" t="s">
        <v>326</v>
      </c>
      <c r="AO63" s="130" t="s">
        <v>326</v>
      </c>
      <c r="AP63" s="130" t="s">
        <v>326</v>
      </c>
      <c r="AQ63" s="130" t="s">
        <v>326</v>
      </c>
      <c r="AR63" s="130" t="s">
        <v>326</v>
      </c>
      <c r="AS63" s="130" t="s">
        <v>326</v>
      </c>
      <c r="AT63" s="130" t="s">
        <v>326</v>
      </c>
      <c r="AU63" s="130" t="s">
        <v>326</v>
      </c>
      <c r="AV63" s="130" t="s">
        <v>326</v>
      </c>
      <c r="AW63" s="130" t="s">
        <v>326</v>
      </c>
      <c r="AX63" s="130" t="s">
        <v>326</v>
      </c>
      <c r="AY63" s="130" t="s">
        <v>326</v>
      </c>
      <c r="AZ63" s="130" t="s">
        <v>326</v>
      </c>
      <c r="BA63" s="130" t="s">
        <v>326</v>
      </c>
      <c r="BB63" s="130" t="s">
        <v>326</v>
      </c>
      <c r="BC63" s="130" t="s">
        <v>326</v>
      </c>
      <c r="BD63" s="130" t="s">
        <v>326</v>
      </c>
      <c r="BE63" s="130" t="s">
        <v>326</v>
      </c>
      <c r="BF63" s="130" t="s">
        <v>326</v>
      </c>
      <c r="BG63" s="130" t="s">
        <v>326</v>
      </c>
      <c r="BH63" s="130" t="s">
        <v>326</v>
      </c>
      <c r="BI63" s="130" t="s">
        <v>326</v>
      </c>
      <c r="BJ63" s="130" t="s">
        <v>326</v>
      </c>
      <c r="BK63" s="130" t="s">
        <v>326</v>
      </c>
      <c r="BL63" s="130" t="s">
        <v>326</v>
      </c>
      <c r="BM63" s="130" t="s">
        <v>326</v>
      </c>
      <c r="BN63" s="130" t="s">
        <v>326</v>
      </c>
      <c r="BO63" s="130" t="s">
        <v>326</v>
      </c>
      <c r="BP63" s="130" t="s">
        <v>326</v>
      </c>
      <c r="BQ63" s="130" t="s">
        <v>326</v>
      </c>
      <c r="BR63" s="130" t="s">
        <v>326</v>
      </c>
      <c r="BS63" s="130" t="s">
        <v>326</v>
      </c>
      <c r="BT63" s="130" t="s">
        <v>326</v>
      </c>
      <c r="BU63" s="130" t="s">
        <v>326</v>
      </c>
      <c r="BV63" s="130" t="s">
        <v>326</v>
      </c>
      <c r="BW63" s="130" t="s">
        <v>326</v>
      </c>
      <c r="BX63" s="130" t="s">
        <v>326</v>
      </c>
      <c r="BY63" s="130" t="s">
        <v>326</v>
      </c>
      <c r="BZ63" s="130" t="s">
        <v>326</v>
      </c>
      <c r="CA63" s="130" t="s">
        <v>326</v>
      </c>
      <c r="CB63" s="130" t="s">
        <v>326</v>
      </c>
      <c r="CC63" s="130" t="s">
        <v>326</v>
      </c>
      <c r="CD63" s="130" t="s">
        <v>326</v>
      </c>
      <c r="CE63" s="130" t="s">
        <v>326</v>
      </c>
      <c r="CF63" s="130" t="s">
        <v>326</v>
      </c>
      <c r="CG63" s="130" t="s">
        <v>326</v>
      </c>
      <c r="CH63" s="130" t="s">
        <v>326</v>
      </c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</row>
    <row r="64" spans="2:124" ht="18" customHeight="1" x14ac:dyDescent="0.25">
      <c r="B64" s="243"/>
      <c r="C64" s="244"/>
      <c r="D64" s="128" t="s">
        <v>31</v>
      </c>
      <c r="E64" s="132" t="s">
        <v>327</v>
      </c>
      <c r="F64" s="132" t="s">
        <v>327</v>
      </c>
      <c r="G64" s="131" t="s">
        <v>328</v>
      </c>
      <c r="H64" s="130" t="s">
        <v>329</v>
      </c>
      <c r="I64" s="131" t="s">
        <v>329</v>
      </c>
      <c r="J64" s="130" t="s">
        <v>327</v>
      </c>
      <c r="K64" s="130" t="s">
        <v>328</v>
      </c>
      <c r="L64" s="130" t="s">
        <v>328</v>
      </c>
      <c r="M64" s="130" t="s">
        <v>328</v>
      </c>
      <c r="N64" s="130" t="s">
        <v>327</v>
      </c>
      <c r="O64" s="130" t="s">
        <v>328</v>
      </c>
      <c r="P64" s="130" t="s">
        <v>327</v>
      </c>
      <c r="Q64" s="130" t="s">
        <v>327</v>
      </c>
      <c r="R64" s="130" t="s">
        <v>327</v>
      </c>
      <c r="S64" s="130" t="s">
        <v>327</v>
      </c>
      <c r="T64" s="130" t="s">
        <v>327</v>
      </c>
      <c r="U64" s="130" t="s">
        <v>327</v>
      </c>
      <c r="V64" s="130" t="s">
        <v>327</v>
      </c>
      <c r="W64" s="130" t="s">
        <v>327</v>
      </c>
      <c r="X64" s="130" t="s">
        <v>327</v>
      </c>
      <c r="Y64" s="130" t="s">
        <v>327</v>
      </c>
      <c r="Z64" s="130" t="s">
        <v>327</v>
      </c>
      <c r="AA64" s="130" t="s">
        <v>327</v>
      </c>
      <c r="AB64" s="130" t="s">
        <v>327</v>
      </c>
      <c r="AC64" s="130" t="s">
        <v>327</v>
      </c>
      <c r="AD64" s="130" t="s">
        <v>327</v>
      </c>
      <c r="AE64" s="130" t="s">
        <v>327</v>
      </c>
      <c r="AF64" s="130" t="s">
        <v>327</v>
      </c>
      <c r="AG64" s="130" t="s">
        <v>327</v>
      </c>
      <c r="AH64" s="130" t="s">
        <v>327</v>
      </c>
      <c r="AI64" s="130" t="s">
        <v>327</v>
      </c>
      <c r="AJ64" s="130" t="s">
        <v>327</v>
      </c>
      <c r="AK64" s="130" t="s">
        <v>327</v>
      </c>
      <c r="AL64" s="130" t="s">
        <v>327</v>
      </c>
      <c r="AM64" s="130" t="s">
        <v>327</v>
      </c>
      <c r="AN64" s="130" t="s">
        <v>327</v>
      </c>
      <c r="AO64" s="130" t="s">
        <v>327</v>
      </c>
      <c r="AP64" s="130" t="s">
        <v>327</v>
      </c>
      <c r="AQ64" s="130" t="s">
        <v>327</v>
      </c>
      <c r="AR64" s="130" t="s">
        <v>327</v>
      </c>
      <c r="AS64" s="130" t="s">
        <v>327</v>
      </c>
      <c r="AT64" s="130" t="s">
        <v>327</v>
      </c>
      <c r="AU64" s="130" t="s">
        <v>327</v>
      </c>
      <c r="AV64" s="130" t="s">
        <v>327</v>
      </c>
      <c r="AW64" s="130" t="s">
        <v>327</v>
      </c>
      <c r="AX64" s="130" t="s">
        <v>327</v>
      </c>
      <c r="AY64" s="130" t="s">
        <v>327</v>
      </c>
      <c r="AZ64" s="130" t="s">
        <v>327</v>
      </c>
      <c r="BA64" s="130" t="s">
        <v>327</v>
      </c>
      <c r="BB64" s="130" t="s">
        <v>327</v>
      </c>
      <c r="BC64" s="130" t="s">
        <v>327</v>
      </c>
      <c r="BD64" s="130" t="s">
        <v>327</v>
      </c>
      <c r="BE64" s="130" t="s">
        <v>327</v>
      </c>
      <c r="BF64" s="130" t="s">
        <v>327</v>
      </c>
      <c r="BG64" s="130" t="s">
        <v>327</v>
      </c>
      <c r="BH64" s="130" t="s">
        <v>327</v>
      </c>
      <c r="BI64" s="130" t="s">
        <v>327</v>
      </c>
      <c r="BJ64" s="130" t="s">
        <v>327</v>
      </c>
      <c r="BK64" s="130" t="s">
        <v>327</v>
      </c>
      <c r="BL64" s="130" t="s">
        <v>327</v>
      </c>
      <c r="BM64" s="130" t="s">
        <v>327</v>
      </c>
      <c r="BN64" s="130" t="s">
        <v>327</v>
      </c>
      <c r="BO64" s="130" t="s">
        <v>327</v>
      </c>
      <c r="BP64" s="130" t="s">
        <v>327</v>
      </c>
      <c r="BQ64" s="130" t="s">
        <v>327</v>
      </c>
      <c r="BR64" s="130" t="s">
        <v>327</v>
      </c>
      <c r="BS64" s="130" t="s">
        <v>327</v>
      </c>
      <c r="BT64" s="130" t="s">
        <v>327</v>
      </c>
      <c r="BU64" s="130" t="s">
        <v>327</v>
      </c>
      <c r="BV64" s="130" t="s">
        <v>327</v>
      </c>
      <c r="BW64" s="130" t="s">
        <v>327</v>
      </c>
      <c r="BX64" s="130" t="s">
        <v>327</v>
      </c>
      <c r="BY64" s="130" t="s">
        <v>327</v>
      </c>
      <c r="BZ64" s="130" t="s">
        <v>327</v>
      </c>
      <c r="CA64" s="130" t="s">
        <v>327</v>
      </c>
      <c r="CB64" s="130" t="s">
        <v>327</v>
      </c>
      <c r="CC64" s="130" t="s">
        <v>327</v>
      </c>
      <c r="CD64" s="130" t="s">
        <v>327</v>
      </c>
      <c r="CE64" s="130" t="s">
        <v>327</v>
      </c>
      <c r="CF64" s="130" t="s">
        <v>327</v>
      </c>
      <c r="CG64" s="130" t="s">
        <v>327</v>
      </c>
      <c r="CH64" s="130" t="s">
        <v>327</v>
      </c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</row>
    <row r="65" spans="2:124" ht="18" customHeight="1" thickBot="1" x14ac:dyDescent="0.3">
      <c r="B65" s="245"/>
      <c r="C65" s="246"/>
      <c r="D65" s="133" t="s">
        <v>26</v>
      </c>
      <c r="E65" s="134" t="s">
        <v>312</v>
      </c>
      <c r="F65" s="132" t="s">
        <v>312</v>
      </c>
      <c r="G65" s="135" t="s">
        <v>312</v>
      </c>
      <c r="H65" s="136" t="s">
        <v>312</v>
      </c>
      <c r="I65" s="137" t="s">
        <v>312</v>
      </c>
      <c r="J65" s="136" t="s">
        <v>312</v>
      </c>
      <c r="K65" s="136" t="s">
        <v>312</v>
      </c>
      <c r="L65" s="136" t="s">
        <v>312</v>
      </c>
      <c r="M65" s="136" t="s">
        <v>312</v>
      </c>
      <c r="N65" s="136" t="s">
        <v>312</v>
      </c>
      <c r="O65" s="136" t="s">
        <v>312</v>
      </c>
      <c r="P65" s="136" t="s">
        <v>312</v>
      </c>
      <c r="Q65" s="136" t="s">
        <v>312</v>
      </c>
      <c r="R65" s="136" t="s">
        <v>312</v>
      </c>
      <c r="S65" s="136" t="s">
        <v>312</v>
      </c>
      <c r="T65" s="136" t="s">
        <v>312</v>
      </c>
      <c r="U65" s="136" t="s">
        <v>312</v>
      </c>
      <c r="V65" s="136" t="s">
        <v>312</v>
      </c>
      <c r="W65" s="136" t="s">
        <v>312</v>
      </c>
      <c r="X65" s="136" t="s">
        <v>312</v>
      </c>
      <c r="Y65" s="136" t="s">
        <v>312</v>
      </c>
      <c r="Z65" s="136" t="s">
        <v>312</v>
      </c>
      <c r="AA65" s="136" t="s">
        <v>312</v>
      </c>
      <c r="AB65" s="136" t="s">
        <v>312</v>
      </c>
      <c r="AC65" s="136" t="s">
        <v>312</v>
      </c>
      <c r="AD65" s="136" t="s">
        <v>312</v>
      </c>
      <c r="AE65" s="136" t="s">
        <v>312</v>
      </c>
      <c r="AF65" s="136" t="s">
        <v>312</v>
      </c>
      <c r="AG65" s="136" t="s">
        <v>312</v>
      </c>
      <c r="AH65" s="136" t="s">
        <v>312</v>
      </c>
      <c r="AI65" s="136" t="s">
        <v>312</v>
      </c>
      <c r="AJ65" s="136" t="s">
        <v>312</v>
      </c>
      <c r="AK65" s="136" t="s">
        <v>312</v>
      </c>
      <c r="AL65" s="136" t="s">
        <v>312</v>
      </c>
      <c r="AM65" s="136" t="s">
        <v>312</v>
      </c>
      <c r="AN65" s="136" t="s">
        <v>312</v>
      </c>
      <c r="AO65" s="136" t="s">
        <v>312</v>
      </c>
      <c r="AP65" s="136" t="s">
        <v>312</v>
      </c>
      <c r="AQ65" s="136" t="s">
        <v>312</v>
      </c>
      <c r="AR65" s="136" t="s">
        <v>312</v>
      </c>
      <c r="AS65" s="136" t="s">
        <v>312</v>
      </c>
      <c r="AT65" s="136" t="s">
        <v>312</v>
      </c>
      <c r="AU65" s="130" t="s">
        <v>312</v>
      </c>
      <c r="AV65" s="130" t="s">
        <v>312</v>
      </c>
      <c r="AW65" s="130" t="s">
        <v>312</v>
      </c>
      <c r="AX65" s="130" t="s">
        <v>312</v>
      </c>
      <c r="AY65" s="130" t="s">
        <v>312</v>
      </c>
      <c r="AZ65" s="130" t="s">
        <v>312</v>
      </c>
      <c r="BA65" s="130" t="s">
        <v>312</v>
      </c>
      <c r="BB65" s="130" t="s">
        <v>312</v>
      </c>
      <c r="BC65" s="130" t="s">
        <v>312</v>
      </c>
      <c r="BD65" s="130" t="s">
        <v>312</v>
      </c>
      <c r="BE65" s="130" t="s">
        <v>312</v>
      </c>
      <c r="BF65" s="130" t="s">
        <v>312</v>
      </c>
      <c r="BG65" s="130" t="s">
        <v>312</v>
      </c>
      <c r="BH65" s="130" t="s">
        <v>312</v>
      </c>
      <c r="BI65" s="130" t="s">
        <v>312</v>
      </c>
      <c r="BJ65" s="130" t="s">
        <v>312</v>
      </c>
      <c r="BK65" s="130" t="s">
        <v>312</v>
      </c>
      <c r="BL65" s="130" t="s">
        <v>312</v>
      </c>
      <c r="BM65" s="130" t="s">
        <v>312</v>
      </c>
      <c r="BN65" s="130" t="s">
        <v>312</v>
      </c>
      <c r="BO65" s="130" t="s">
        <v>312</v>
      </c>
      <c r="BP65" s="130" t="s">
        <v>312</v>
      </c>
      <c r="BQ65" s="130" t="s">
        <v>312</v>
      </c>
      <c r="BR65" s="130" t="s">
        <v>312</v>
      </c>
      <c r="BS65" s="130" t="s">
        <v>312</v>
      </c>
      <c r="BT65" s="130" t="s">
        <v>312</v>
      </c>
      <c r="BU65" s="130" t="s">
        <v>312</v>
      </c>
      <c r="BV65" s="130" t="s">
        <v>312</v>
      </c>
      <c r="BW65" s="130" t="s">
        <v>312</v>
      </c>
      <c r="BX65" s="130" t="s">
        <v>312</v>
      </c>
      <c r="BY65" s="130" t="s">
        <v>312</v>
      </c>
      <c r="BZ65" s="130" t="s">
        <v>312</v>
      </c>
      <c r="CA65" s="130" t="s">
        <v>312</v>
      </c>
      <c r="CB65" s="130" t="s">
        <v>312</v>
      </c>
      <c r="CC65" s="130" t="s">
        <v>312</v>
      </c>
      <c r="CD65" s="130" t="s">
        <v>312</v>
      </c>
      <c r="CE65" s="130" t="s">
        <v>312</v>
      </c>
      <c r="CF65" s="130" t="s">
        <v>312</v>
      </c>
      <c r="CG65" s="130" t="s">
        <v>312</v>
      </c>
      <c r="CH65" s="130" t="s">
        <v>312</v>
      </c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</row>
    <row r="66" spans="2:124" ht="18" customHeight="1" x14ac:dyDescent="0.25">
      <c r="B66" s="241" t="s">
        <v>12</v>
      </c>
      <c r="C66" s="242"/>
      <c r="D66" s="70" t="s">
        <v>124</v>
      </c>
      <c r="E66" s="138"/>
      <c r="F66" s="138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138"/>
      <c r="AJ66" s="138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</row>
    <row r="67" spans="2:124" ht="18" customHeight="1" x14ac:dyDescent="0.25">
      <c r="B67" s="243"/>
      <c r="C67" s="244"/>
      <c r="D67" s="75" t="s">
        <v>123</v>
      </c>
      <c r="E67" s="77"/>
      <c r="F67" s="77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7"/>
      <c r="AJ67" s="77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</row>
    <row r="68" spans="2:124" ht="18" customHeight="1" x14ac:dyDescent="0.25">
      <c r="B68" s="243"/>
      <c r="C68" s="244"/>
      <c r="D68" s="75" t="s">
        <v>120</v>
      </c>
      <c r="E68" s="77"/>
      <c r="F68" s="77"/>
      <c r="G68" s="77"/>
      <c r="H68" s="76"/>
      <c r="I68" s="76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6"/>
      <c r="AM68" s="76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</row>
    <row r="69" spans="2:124" ht="18" customHeight="1" x14ac:dyDescent="0.25">
      <c r="B69" s="243"/>
      <c r="C69" s="244"/>
      <c r="D69" s="75" t="s">
        <v>126</v>
      </c>
      <c r="E69" s="77"/>
      <c r="F69" s="77"/>
      <c r="G69" s="77"/>
      <c r="H69" s="76"/>
      <c r="I69" s="7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6"/>
      <c r="AM69" s="76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</row>
    <row r="70" spans="2:124" ht="18" customHeight="1" x14ac:dyDescent="0.25">
      <c r="B70" s="243"/>
      <c r="C70" s="244"/>
      <c r="D70" s="174" t="s">
        <v>121</v>
      </c>
      <c r="E70" s="77"/>
      <c r="F70" s="77"/>
      <c r="G70" s="77"/>
      <c r="H70" s="76"/>
      <c r="I70" s="76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6"/>
      <c r="AM70" s="76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</row>
    <row r="71" spans="2:124" ht="18" customHeight="1" x14ac:dyDescent="0.25">
      <c r="B71" s="243"/>
      <c r="C71" s="244"/>
      <c r="D71" s="175" t="s">
        <v>122</v>
      </c>
      <c r="E71" s="77"/>
      <c r="F71" s="77"/>
      <c r="G71" s="77"/>
      <c r="H71" s="76"/>
      <c r="I71" s="76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6"/>
      <c r="AM71" s="76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</row>
    <row r="72" spans="2:124" ht="18" customHeight="1" x14ac:dyDescent="0.25">
      <c r="B72" s="243"/>
      <c r="C72" s="244"/>
      <c r="D72" s="75" t="s">
        <v>125</v>
      </c>
      <c r="E72" s="77"/>
      <c r="F72" s="77"/>
      <c r="G72" s="77"/>
      <c r="H72" s="76"/>
      <c r="I72" s="76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6"/>
      <c r="AM72" s="76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</row>
    <row r="73" spans="2:124" ht="18" customHeight="1" x14ac:dyDescent="0.25">
      <c r="B73" s="243"/>
      <c r="C73" s="244"/>
      <c r="D73" s="75" t="s">
        <v>127</v>
      </c>
      <c r="E73" s="77"/>
      <c r="F73" s="77"/>
      <c r="G73" s="77"/>
      <c r="H73" s="76"/>
      <c r="I73" s="76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6"/>
      <c r="AM73" s="76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</row>
    <row r="74" spans="2:124" ht="18" customHeight="1" x14ac:dyDescent="0.25">
      <c r="B74" s="243"/>
      <c r="C74" s="244"/>
      <c r="D74" s="75" t="s">
        <v>128</v>
      </c>
      <c r="E74" s="77"/>
      <c r="F74" s="77"/>
      <c r="G74" s="77"/>
      <c r="H74" s="76"/>
      <c r="I74" s="76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6"/>
      <c r="AM74" s="76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</row>
    <row r="75" spans="2:124" ht="18" customHeight="1" thickBot="1" x14ac:dyDescent="0.3">
      <c r="B75" s="243"/>
      <c r="C75" s="244"/>
      <c r="D75" s="75" t="s">
        <v>129</v>
      </c>
      <c r="E75" s="77"/>
      <c r="F75" s="77"/>
      <c r="G75" s="77"/>
      <c r="H75" s="76"/>
      <c r="I75" s="76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6"/>
      <c r="AM75" s="76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</row>
    <row r="76" spans="2:124" ht="18" customHeight="1" x14ac:dyDescent="0.25">
      <c r="B76" s="241" t="s">
        <v>13</v>
      </c>
      <c r="C76" s="242"/>
      <c r="D76" s="139" t="s">
        <v>53</v>
      </c>
      <c r="E76" s="13">
        <v>5669696</v>
      </c>
      <c r="F76" s="14">
        <v>2947655</v>
      </c>
      <c r="G76" s="15">
        <v>45760561</v>
      </c>
      <c r="H76" s="15">
        <v>2118544</v>
      </c>
      <c r="I76" s="14">
        <v>87682</v>
      </c>
      <c r="J76" s="15">
        <v>45051</v>
      </c>
      <c r="K76" s="15">
        <v>8372074</v>
      </c>
      <c r="L76" s="15">
        <v>20034277</v>
      </c>
      <c r="M76" s="15">
        <v>21852091</v>
      </c>
      <c r="N76" s="15">
        <v>14646188</v>
      </c>
      <c r="O76" s="15">
        <v>25629194</v>
      </c>
      <c r="P76" s="15">
        <v>7693347</v>
      </c>
      <c r="Q76" s="15">
        <v>15723053</v>
      </c>
      <c r="R76" s="15">
        <v>9470481</v>
      </c>
      <c r="S76" s="15">
        <v>1249576</v>
      </c>
      <c r="T76" s="15">
        <v>595720</v>
      </c>
      <c r="U76" s="15">
        <v>525902</v>
      </c>
      <c r="V76" s="15">
        <v>769028</v>
      </c>
      <c r="W76" s="15">
        <v>15962923</v>
      </c>
      <c r="X76" s="15">
        <v>9737531</v>
      </c>
      <c r="Y76" s="15">
        <v>8710542</v>
      </c>
      <c r="Z76" s="15">
        <v>862918</v>
      </c>
      <c r="AA76" s="15">
        <v>586192</v>
      </c>
      <c r="AB76" s="15">
        <v>171048</v>
      </c>
      <c r="AC76" s="15">
        <v>669164</v>
      </c>
      <c r="AD76" s="15">
        <v>1076387</v>
      </c>
      <c r="AE76" s="15">
        <v>464307</v>
      </c>
      <c r="AF76" s="15">
        <v>2064380</v>
      </c>
      <c r="AG76" s="15">
        <v>47060</v>
      </c>
      <c r="AH76" s="15">
        <v>2134464</v>
      </c>
      <c r="AI76" s="13">
        <v>91860</v>
      </c>
      <c r="AJ76" s="14">
        <v>490992</v>
      </c>
      <c r="AK76" s="15">
        <v>2252866</v>
      </c>
      <c r="AL76" s="15">
        <v>119900</v>
      </c>
      <c r="AM76" s="14">
        <v>72100</v>
      </c>
      <c r="AN76" s="15">
        <v>511566</v>
      </c>
      <c r="AO76" s="15">
        <v>494994</v>
      </c>
      <c r="AP76" s="15">
        <v>11112960</v>
      </c>
      <c r="AQ76" s="15">
        <v>927286</v>
      </c>
      <c r="AR76" s="15">
        <v>12342561</v>
      </c>
      <c r="AS76" s="15">
        <v>1401326</v>
      </c>
      <c r="AT76" s="15">
        <v>579232</v>
      </c>
      <c r="AU76" s="15">
        <v>486916</v>
      </c>
      <c r="AV76" s="15">
        <v>457496</v>
      </c>
      <c r="AW76" s="15">
        <v>306973</v>
      </c>
      <c r="AX76" s="15">
        <v>275216</v>
      </c>
      <c r="AY76" s="15">
        <v>940000</v>
      </c>
      <c r="AZ76" s="15">
        <v>365525</v>
      </c>
      <c r="BA76" s="15">
        <v>47888</v>
      </c>
      <c r="BB76" s="15">
        <v>702352</v>
      </c>
      <c r="BC76" s="15">
        <v>2040238</v>
      </c>
      <c r="BD76" s="15">
        <v>7687603</v>
      </c>
      <c r="BE76" s="15">
        <v>1062395</v>
      </c>
      <c r="BF76" s="15">
        <v>2337114</v>
      </c>
      <c r="BG76" s="15">
        <v>79000</v>
      </c>
      <c r="BH76" s="15">
        <v>3976712</v>
      </c>
      <c r="BI76" s="15">
        <v>2087520</v>
      </c>
      <c r="BJ76" s="15">
        <v>1069000</v>
      </c>
      <c r="BK76" s="15">
        <v>3469000</v>
      </c>
      <c r="BL76" s="15">
        <v>3469000</v>
      </c>
      <c r="BM76" s="15">
        <v>1069000</v>
      </c>
      <c r="BN76" s="15">
        <v>669000</v>
      </c>
      <c r="BO76" s="15">
        <v>1469000</v>
      </c>
      <c r="BP76" s="15">
        <v>619000</v>
      </c>
      <c r="BQ76" s="15">
        <v>969000</v>
      </c>
      <c r="BR76" s="15">
        <v>569000</v>
      </c>
      <c r="BS76" s="15">
        <v>1169000</v>
      </c>
      <c r="BT76" s="15">
        <v>1469000</v>
      </c>
      <c r="BU76" s="15">
        <v>1469000</v>
      </c>
      <c r="BV76" s="15">
        <v>1169000</v>
      </c>
      <c r="BW76" s="15">
        <v>1369000</v>
      </c>
      <c r="BX76" s="15">
        <v>1469000</v>
      </c>
      <c r="BY76" s="15">
        <v>1469000</v>
      </c>
      <c r="BZ76" s="15">
        <v>1369000</v>
      </c>
      <c r="CA76" s="15">
        <v>1469000</v>
      </c>
      <c r="CB76" s="15">
        <v>1469000</v>
      </c>
      <c r="CC76" s="15">
        <v>3769000</v>
      </c>
      <c r="CD76" s="15">
        <v>2869000</v>
      </c>
      <c r="CE76" s="15">
        <v>1459000</v>
      </c>
      <c r="CF76" s="15" t="s">
        <v>676</v>
      </c>
      <c r="CG76" s="15">
        <v>1269000</v>
      </c>
      <c r="CH76" s="15">
        <v>1469000</v>
      </c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</row>
    <row r="77" spans="2:124" ht="18" customHeight="1" x14ac:dyDescent="0.25">
      <c r="B77" s="243"/>
      <c r="C77" s="244"/>
      <c r="D77" s="140" t="s">
        <v>14</v>
      </c>
      <c r="E77" s="16">
        <v>36</v>
      </c>
      <c r="F77" s="17">
        <v>24</v>
      </c>
      <c r="G77" s="18">
        <v>19</v>
      </c>
      <c r="H77" s="18">
        <v>23</v>
      </c>
      <c r="I77" s="17">
        <v>27</v>
      </c>
      <c r="J77" s="18">
        <v>22</v>
      </c>
      <c r="K77" s="18">
        <v>17</v>
      </c>
      <c r="L77" s="18">
        <v>10</v>
      </c>
      <c r="M77" s="18">
        <v>26</v>
      </c>
      <c r="N77" s="18">
        <v>15</v>
      </c>
      <c r="O77" s="18">
        <v>11</v>
      </c>
      <c r="P77" s="18">
        <v>18</v>
      </c>
      <c r="Q77" s="18">
        <v>21</v>
      </c>
      <c r="R77" s="18">
        <v>16</v>
      </c>
      <c r="S77" s="18">
        <v>23</v>
      </c>
      <c r="T77" s="18">
        <v>11</v>
      </c>
      <c r="U77" s="18">
        <v>23</v>
      </c>
      <c r="V77" s="18">
        <v>24</v>
      </c>
      <c r="W77" s="18">
        <v>7</v>
      </c>
      <c r="X77" s="18">
        <v>15</v>
      </c>
      <c r="Y77" s="18">
        <v>24</v>
      </c>
      <c r="Z77" s="18">
        <v>18</v>
      </c>
      <c r="AA77" s="18">
        <v>29</v>
      </c>
      <c r="AB77" s="18">
        <v>13</v>
      </c>
      <c r="AC77" s="18">
        <v>19</v>
      </c>
      <c r="AD77" s="18">
        <v>16</v>
      </c>
      <c r="AE77" s="18">
        <v>15</v>
      </c>
      <c r="AF77" s="18">
        <v>11</v>
      </c>
      <c r="AG77" s="18">
        <v>16</v>
      </c>
      <c r="AH77" s="18">
        <v>18</v>
      </c>
      <c r="AI77" s="16">
        <v>2</v>
      </c>
      <c r="AJ77" s="17">
        <v>16</v>
      </c>
      <c r="AK77" s="18">
        <v>14</v>
      </c>
      <c r="AL77" s="18">
        <v>15</v>
      </c>
      <c r="AM77" s="17">
        <v>21</v>
      </c>
      <c r="AN77" s="18">
        <v>22</v>
      </c>
      <c r="AO77" s="18">
        <v>10</v>
      </c>
      <c r="AP77" s="18">
        <v>17</v>
      </c>
      <c r="AQ77" s="18">
        <v>12</v>
      </c>
      <c r="AR77" s="18">
        <v>9</v>
      </c>
      <c r="AS77" s="18">
        <v>12</v>
      </c>
      <c r="AT77" s="18">
        <v>15</v>
      </c>
      <c r="AU77" s="18">
        <v>10</v>
      </c>
      <c r="AV77" s="18">
        <v>9</v>
      </c>
      <c r="AW77" s="18">
        <v>10</v>
      </c>
      <c r="AX77" s="18">
        <v>10</v>
      </c>
      <c r="AY77" s="18">
        <v>7</v>
      </c>
      <c r="AZ77" s="18">
        <v>7</v>
      </c>
      <c r="BA77" s="18">
        <v>7</v>
      </c>
      <c r="BB77" s="18">
        <v>9</v>
      </c>
      <c r="BC77" s="18">
        <v>3</v>
      </c>
      <c r="BD77" s="18">
        <v>4</v>
      </c>
      <c r="BE77" s="18">
        <v>5</v>
      </c>
      <c r="BF77" s="18">
        <v>2</v>
      </c>
      <c r="BG77" s="18">
        <v>2</v>
      </c>
      <c r="BH77" s="18"/>
      <c r="BI77" s="18">
        <v>2</v>
      </c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</row>
    <row r="78" spans="2:124" ht="18" customHeight="1" x14ac:dyDescent="0.25">
      <c r="B78" s="243"/>
      <c r="C78" s="244"/>
      <c r="D78" s="140" t="s">
        <v>54</v>
      </c>
      <c r="E78" s="16">
        <v>187570000</v>
      </c>
      <c r="F78" s="17">
        <v>134500000</v>
      </c>
      <c r="G78" s="18">
        <v>118000000</v>
      </c>
      <c r="H78" s="18">
        <v>150700000</v>
      </c>
      <c r="I78" s="17">
        <v>157000000</v>
      </c>
      <c r="J78" s="18">
        <v>107500000</v>
      </c>
      <c r="K78" s="18">
        <v>106000000</v>
      </c>
      <c r="L78" s="18">
        <v>53000000</v>
      </c>
      <c r="M78" s="18">
        <v>96570000</v>
      </c>
      <c r="N78" s="18">
        <v>78100000</v>
      </c>
      <c r="O78" s="18">
        <v>67300000</v>
      </c>
      <c r="P78" s="18">
        <v>79000000</v>
      </c>
      <c r="Q78" s="18">
        <v>77500000</v>
      </c>
      <c r="R78" s="18">
        <v>71500000</v>
      </c>
      <c r="S78" s="18">
        <v>86400000</v>
      </c>
      <c r="T78" s="18">
        <v>32900000</v>
      </c>
      <c r="U78" s="18">
        <v>96000000</v>
      </c>
      <c r="V78" s="18">
        <v>63600000</v>
      </c>
      <c r="W78" s="18">
        <v>35500000</v>
      </c>
      <c r="X78" s="18">
        <v>55500000</v>
      </c>
      <c r="Y78" s="18">
        <v>78300000</v>
      </c>
      <c r="Z78" s="18">
        <v>81400000</v>
      </c>
      <c r="AA78" s="18">
        <v>99830000</v>
      </c>
      <c r="AB78" s="18">
        <v>76900000</v>
      </c>
      <c r="AC78" s="18">
        <v>42900000</v>
      </c>
      <c r="AD78" s="18">
        <v>43500000</v>
      </c>
      <c r="AE78" s="18">
        <v>50000000</v>
      </c>
      <c r="AF78" s="18">
        <v>57800000</v>
      </c>
      <c r="AG78" s="18">
        <v>37900000</v>
      </c>
      <c r="AH78" s="18">
        <v>39800000</v>
      </c>
      <c r="AI78" s="16">
        <v>4600000</v>
      </c>
      <c r="AJ78" s="17">
        <v>31400000</v>
      </c>
      <c r="AK78" s="18">
        <v>44000000</v>
      </c>
      <c r="AL78" s="18">
        <v>33300000</v>
      </c>
      <c r="AM78" s="17">
        <v>40100000</v>
      </c>
      <c r="AN78" s="18">
        <v>60500000</v>
      </c>
      <c r="AO78" s="18">
        <v>38900000</v>
      </c>
      <c r="AP78" s="18">
        <v>48000000</v>
      </c>
      <c r="AQ78" s="18">
        <v>29100000</v>
      </c>
      <c r="AR78" s="18">
        <v>38000000</v>
      </c>
      <c r="AS78" s="18">
        <v>40000000</v>
      </c>
      <c r="AT78" s="18">
        <v>52500000</v>
      </c>
      <c r="AU78" s="18">
        <v>24850000</v>
      </c>
      <c r="AV78" s="18">
        <v>36000000</v>
      </c>
      <c r="AW78" s="18">
        <v>33500000</v>
      </c>
      <c r="AX78" s="18">
        <v>30000000</v>
      </c>
      <c r="AY78" s="18">
        <v>21000000</v>
      </c>
      <c r="AZ78" s="18">
        <v>19500000</v>
      </c>
      <c r="BA78" s="18">
        <v>10970000</v>
      </c>
      <c r="BB78" s="18">
        <v>29000000</v>
      </c>
      <c r="BC78" s="18">
        <v>4900000</v>
      </c>
      <c r="BD78" s="18">
        <v>10000000</v>
      </c>
      <c r="BE78" s="18">
        <v>6000000</v>
      </c>
      <c r="BF78" s="18">
        <v>4000000</v>
      </c>
      <c r="BG78" s="18">
        <v>5500000</v>
      </c>
      <c r="BH78" s="18"/>
      <c r="BI78" s="18">
        <v>3500000</v>
      </c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</row>
    <row r="79" spans="2:124" ht="18" customHeight="1" x14ac:dyDescent="0.25">
      <c r="B79" s="243"/>
      <c r="C79" s="244"/>
      <c r="D79" s="140" t="s">
        <v>55</v>
      </c>
      <c r="E79" s="16">
        <v>15000000</v>
      </c>
      <c r="F79" s="17">
        <v>12000000</v>
      </c>
      <c r="G79" s="18">
        <v>18000000</v>
      </c>
      <c r="H79" s="18">
        <v>15000000</v>
      </c>
      <c r="I79" s="17">
        <v>10000000</v>
      </c>
      <c r="J79" s="18">
        <v>10000000</v>
      </c>
      <c r="K79" s="18">
        <v>12000000</v>
      </c>
      <c r="L79" s="18">
        <v>15000000</v>
      </c>
      <c r="M79" s="18">
        <v>10000000</v>
      </c>
      <c r="N79" s="18">
        <v>8000000</v>
      </c>
      <c r="O79" s="18">
        <v>10000000</v>
      </c>
      <c r="P79" s="18">
        <v>10000000</v>
      </c>
      <c r="Q79" s="18">
        <v>10000000</v>
      </c>
      <c r="R79" s="18">
        <v>9000000</v>
      </c>
      <c r="S79" s="18">
        <v>9000000</v>
      </c>
      <c r="T79" s="18">
        <v>7500000</v>
      </c>
      <c r="U79" s="18">
        <v>9000000</v>
      </c>
      <c r="V79" s="18">
        <v>5000000</v>
      </c>
      <c r="W79" s="18">
        <v>10000000</v>
      </c>
      <c r="X79" s="18">
        <v>6000000</v>
      </c>
      <c r="Y79" s="18">
        <v>8000000</v>
      </c>
      <c r="Z79" s="18">
        <v>8000000</v>
      </c>
      <c r="AA79" s="18">
        <v>15000000</v>
      </c>
      <c r="AB79" s="18">
        <v>10000000</v>
      </c>
      <c r="AC79" s="18">
        <v>5000000</v>
      </c>
      <c r="AD79" s="18">
        <v>4000000</v>
      </c>
      <c r="AE79" s="18">
        <v>4000000</v>
      </c>
      <c r="AF79" s="18">
        <v>19000000</v>
      </c>
      <c r="AG79" s="18">
        <v>5000000</v>
      </c>
      <c r="AH79" s="18">
        <v>5000000</v>
      </c>
      <c r="AI79" s="16">
        <v>3000000</v>
      </c>
      <c r="AJ79" s="17">
        <v>3000000</v>
      </c>
      <c r="AK79" s="18">
        <v>5000000</v>
      </c>
      <c r="AL79" s="18">
        <v>4000000</v>
      </c>
      <c r="AM79" s="17">
        <v>4000000</v>
      </c>
      <c r="AN79" s="18">
        <v>3500000</v>
      </c>
      <c r="AO79" s="18">
        <v>10000000</v>
      </c>
      <c r="AP79" s="18">
        <v>5000000</v>
      </c>
      <c r="AQ79" s="18">
        <v>4000000</v>
      </c>
      <c r="AR79" s="18">
        <v>6000000</v>
      </c>
      <c r="AS79" s="18">
        <v>5000000</v>
      </c>
      <c r="AT79" s="18">
        <v>7000000</v>
      </c>
      <c r="AU79" s="18">
        <v>3500000</v>
      </c>
      <c r="AV79" s="18">
        <v>5500000</v>
      </c>
      <c r="AW79" s="18">
        <v>5000000</v>
      </c>
      <c r="AX79" s="18">
        <v>5000000</v>
      </c>
      <c r="AY79" s="18">
        <v>4000000</v>
      </c>
      <c r="AZ79" s="18">
        <v>4500000</v>
      </c>
      <c r="BA79" s="18">
        <v>2000000</v>
      </c>
      <c r="BB79" s="18">
        <v>5000000</v>
      </c>
      <c r="BC79" s="18">
        <v>2000000</v>
      </c>
      <c r="BD79" s="18">
        <v>3000000</v>
      </c>
      <c r="BE79" s="18">
        <v>2000000</v>
      </c>
      <c r="BF79" s="18">
        <v>2000000</v>
      </c>
      <c r="BG79" s="18">
        <v>3000000</v>
      </c>
      <c r="BH79" s="18"/>
      <c r="BI79" s="18">
        <v>2000000</v>
      </c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</row>
    <row r="80" spans="2:124" ht="18" customHeight="1" x14ac:dyDescent="0.25">
      <c r="B80" s="243"/>
      <c r="C80" s="244"/>
      <c r="D80" s="140" t="s">
        <v>56</v>
      </c>
      <c r="E80" s="16">
        <v>500000</v>
      </c>
      <c r="F80" s="17">
        <v>2000000</v>
      </c>
      <c r="G80" s="18">
        <v>1000000</v>
      </c>
      <c r="H80" s="18">
        <v>2000000</v>
      </c>
      <c r="I80" s="17">
        <v>2000000</v>
      </c>
      <c r="J80" s="18">
        <v>2000000</v>
      </c>
      <c r="K80" s="18">
        <v>3000000</v>
      </c>
      <c r="L80" s="18">
        <v>800000</v>
      </c>
      <c r="M80" s="18">
        <v>1000000</v>
      </c>
      <c r="N80" s="18">
        <v>15000000</v>
      </c>
      <c r="O80" s="18">
        <v>800000</v>
      </c>
      <c r="P80" s="18">
        <v>2000000</v>
      </c>
      <c r="Q80" s="18">
        <v>2000000</v>
      </c>
      <c r="R80" s="18">
        <v>2000000</v>
      </c>
      <c r="S80" s="18">
        <v>400000</v>
      </c>
      <c r="T80" s="18">
        <v>1000000</v>
      </c>
      <c r="U80" s="18">
        <v>1600000</v>
      </c>
      <c r="V80" s="18">
        <v>500000</v>
      </c>
      <c r="W80" s="18">
        <v>3000000</v>
      </c>
      <c r="X80" s="18">
        <v>1000000</v>
      </c>
      <c r="Y80" s="18">
        <v>1500000</v>
      </c>
      <c r="Z80" s="18">
        <v>900000</v>
      </c>
      <c r="AA80" s="18">
        <v>500000</v>
      </c>
      <c r="AB80" s="18">
        <v>2000000</v>
      </c>
      <c r="AC80" s="18">
        <v>500000</v>
      </c>
      <c r="AD80" s="18">
        <v>1000000</v>
      </c>
      <c r="AE80" s="18">
        <v>3000000</v>
      </c>
      <c r="AF80" s="18">
        <v>2000000</v>
      </c>
      <c r="AG80" s="18">
        <v>500000</v>
      </c>
      <c r="AH80" s="18">
        <v>500000</v>
      </c>
      <c r="AI80" s="16">
        <v>1600000</v>
      </c>
      <c r="AJ80" s="17">
        <v>700000</v>
      </c>
      <c r="AK80" s="18">
        <v>2000000</v>
      </c>
      <c r="AL80" s="18">
        <v>1000000</v>
      </c>
      <c r="AM80" s="17">
        <v>500000</v>
      </c>
      <c r="AN80" s="18">
        <v>2000000</v>
      </c>
      <c r="AO80" s="18">
        <v>2000000</v>
      </c>
      <c r="AP80" s="18">
        <v>2000000</v>
      </c>
      <c r="AQ80" s="18">
        <v>1000000</v>
      </c>
      <c r="AR80" s="18">
        <v>3000000</v>
      </c>
      <c r="AS80" s="18">
        <v>2000000</v>
      </c>
      <c r="AT80" s="18">
        <v>1000000</v>
      </c>
      <c r="AU80" s="18">
        <v>1150000</v>
      </c>
      <c r="AV80" s="18">
        <v>2000000</v>
      </c>
      <c r="AW80" s="18">
        <v>3000000</v>
      </c>
      <c r="AX80" s="18">
        <v>2000000</v>
      </c>
      <c r="AY80" s="18">
        <v>2000000</v>
      </c>
      <c r="AZ80" s="18">
        <v>1500000</v>
      </c>
      <c r="BA80" s="18">
        <v>800000</v>
      </c>
      <c r="BB80" s="18">
        <v>1500000</v>
      </c>
      <c r="BC80" s="18">
        <v>1500000</v>
      </c>
      <c r="BD80" s="18">
        <v>1000000</v>
      </c>
      <c r="BE80" s="18">
        <v>1000000</v>
      </c>
      <c r="BF80" s="18">
        <v>2000000</v>
      </c>
      <c r="BG80" s="18">
        <v>2500000</v>
      </c>
      <c r="BH80" s="18"/>
      <c r="BI80" s="18">
        <v>1500000</v>
      </c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</row>
    <row r="81" spans="2:124" ht="18" customHeight="1" x14ac:dyDescent="0.25">
      <c r="B81" s="243"/>
      <c r="C81" s="244"/>
      <c r="D81" s="140" t="s">
        <v>57</v>
      </c>
      <c r="E81" s="19">
        <f t="shared" ref="E81:L81" si="68">E78/E77</f>
        <v>5210277.777777778</v>
      </c>
      <c r="F81" s="20">
        <f t="shared" si="68"/>
        <v>5604166.666666667</v>
      </c>
      <c r="G81" s="20">
        <f t="shared" si="68"/>
        <v>6210526.3157894732</v>
      </c>
      <c r="H81" s="20">
        <f t="shared" si="68"/>
        <v>6552173.9130434785</v>
      </c>
      <c r="I81" s="20">
        <f t="shared" si="68"/>
        <v>5814814.8148148144</v>
      </c>
      <c r="J81" s="20">
        <f t="shared" si="68"/>
        <v>4886363.6363636367</v>
      </c>
      <c r="K81" s="20">
        <f t="shared" si="68"/>
        <v>6235294.1176470593</v>
      </c>
      <c r="L81" s="20">
        <f t="shared" si="68"/>
        <v>5300000</v>
      </c>
      <c r="M81" s="20">
        <f t="shared" ref="M81:X81" si="69">M78/M77</f>
        <v>3714230.769230769</v>
      </c>
      <c r="N81" s="20">
        <f t="shared" si="69"/>
        <v>5206666.666666667</v>
      </c>
      <c r="O81" s="20">
        <f t="shared" si="69"/>
        <v>6118181.8181818184</v>
      </c>
      <c r="P81" s="20">
        <f t="shared" si="69"/>
        <v>4388888.888888889</v>
      </c>
      <c r="Q81" s="20">
        <f t="shared" si="69"/>
        <v>3690476.1904761903</v>
      </c>
      <c r="R81" s="20">
        <f t="shared" si="69"/>
        <v>4468750</v>
      </c>
      <c r="S81" s="20">
        <f t="shared" si="69"/>
        <v>3756521.7391304346</v>
      </c>
      <c r="T81" s="20">
        <f t="shared" si="69"/>
        <v>2990909.0909090908</v>
      </c>
      <c r="U81" s="20">
        <f t="shared" si="69"/>
        <v>4173913.0434782607</v>
      </c>
      <c r="V81" s="20">
        <f t="shared" si="69"/>
        <v>2650000</v>
      </c>
      <c r="W81" s="20">
        <f t="shared" si="69"/>
        <v>5071428.5714285718</v>
      </c>
      <c r="X81" s="20">
        <f t="shared" si="69"/>
        <v>3700000</v>
      </c>
      <c r="Y81" s="20">
        <f t="shared" ref="Y81:BB81" si="70">Y78/Y77</f>
        <v>3262500</v>
      </c>
      <c r="Z81" s="20">
        <f t="shared" si="70"/>
        <v>4522222.222222222</v>
      </c>
      <c r="AA81" s="20">
        <f t="shared" si="70"/>
        <v>3442413.7931034481</v>
      </c>
      <c r="AB81" s="20">
        <f t="shared" si="70"/>
        <v>5915384.615384615</v>
      </c>
      <c r="AC81" s="20">
        <f t="shared" si="70"/>
        <v>2257894.7368421052</v>
      </c>
      <c r="AD81" s="20">
        <f t="shared" si="70"/>
        <v>2718750</v>
      </c>
      <c r="AE81" s="20">
        <f t="shared" si="70"/>
        <v>3333333.3333333335</v>
      </c>
      <c r="AF81" s="20">
        <f t="shared" si="70"/>
        <v>5254545.4545454541</v>
      </c>
      <c r="AG81" s="20">
        <f t="shared" si="70"/>
        <v>2368750</v>
      </c>
      <c r="AH81" s="20">
        <f t="shared" si="70"/>
        <v>2211111.111111111</v>
      </c>
      <c r="AI81" s="19">
        <f t="shared" si="70"/>
        <v>2300000</v>
      </c>
      <c r="AJ81" s="20">
        <f t="shared" si="70"/>
        <v>1962500</v>
      </c>
      <c r="AK81" s="20">
        <f t="shared" si="70"/>
        <v>3142857.1428571427</v>
      </c>
      <c r="AL81" s="20">
        <f t="shared" si="70"/>
        <v>2220000</v>
      </c>
      <c r="AM81" s="20">
        <f t="shared" si="70"/>
        <v>1909523.8095238095</v>
      </c>
      <c r="AN81" s="20">
        <f t="shared" si="70"/>
        <v>2750000</v>
      </c>
      <c r="AO81" s="20">
        <f t="shared" si="70"/>
        <v>3890000</v>
      </c>
      <c r="AP81" s="20">
        <f t="shared" si="70"/>
        <v>2823529.411764706</v>
      </c>
      <c r="AQ81" s="20">
        <f t="shared" si="70"/>
        <v>2425000</v>
      </c>
      <c r="AR81" s="20">
        <f t="shared" si="70"/>
        <v>4222222.222222222</v>
      </c>
      <c r="AS81" s="20">
        <f t="shared" si="70"/>
        <v>3333333.3333333335</v>
      </c>
      <c r="AT81" s="20">
        <f t="shared" si="70"/>
        <v>3500000</v>
      </c>
      <c r="AU81" s="20">
        <f t="shared" si="70"/>
        <v>2485000</v>
      </c>
      <c r="AV81" s="20">
        <f t="shared" si="70"/>
        <v>4000000</v>
      </c>
      <c r="AW81" s="20">
        <f t="shared" si="70"/>
        <v>3350000</v>
      </c>
      <c r="AX81" s="20">
        <f t="shared" si="70"/>
        <v>3000000</v>
      </c>
      <c r="AY81" s="20">
        <f t="shared" si="70"/>
        <v>3000000</v>
      </c>
      <c r="AZ81" s="20">
        <f t="shared" si="70"/>
        <v>2785714.2857142859</v>
      </c>
      <c r="BA81" s="20">
        <f t="shared" si="70"/>
        <v>1567142.857142857</v>
      </c>
      <c r="BB81" s="20">
        <f t="shared" si="70"/>
        <v>3222222.222222222</v>
      </c>
      <c r="BC81" s="20">
        <f t="shared" ref="BC81:BK81" si="71">BC78/BC77</f>
        <v>1633333.3333333333</v>
      </c>
      <c r="BD81" s="20">
        <f t="shared" si="71"/>
        <v>2500000</v>
      </c>
      <c r="BE81" s="20">
        <f t="shared" si="71"/>
        <v>1200000</v>
      </c>
      <c r="BF81" s="20">
        <f>BF78/BF77</f>
        <v>2000000</v>
      </c>
      <c r="BG81" s="20">
        <f t="shared" si="71"/>
        <v>2750000</v>
      </c>
      <c r="BH81" s="20" t="e">
        <f t="shared" si="71"/>
        <v>#DIV/0!</v>
      </c>
      <c r="BI81" s="20">
        <f t="shared" si="71"/>
        <v>1750000</v>
      </c>
      <c r="BJ81" s="20" t="e">
        <f t="shared" si="71"/>
        <v>#DIV/0!</v>
      </c>
      <c r="BK81" s="20" t="e">
        <f t="shared" si="71"/>
        <v>#DIV/0!</v>
      </c>
      <c r="BL81" s="20" t="e">
        <f t="shared" ref="BL81:CH81" si="72">BL78/BL77</f>
        <v>#DIV/0!</v>
      </c>
      <c r="BM81" s="20" t="e">
        <f t="shared" si="72"/>
        <v>#DIV/0!</v>
      </c>
      <c r="BN81" s="20" t="e">
        <f t="shared" si="72"/>
        <v>#DIV/0!</v>
      </c>
      <c r="BO81" s="20" t="e">
        <f t="shared" si="72"/>
        <v>#DIV/0!</v>
      </c>
      <c r="BP81" s="20" t="e">
        <f t="shared" si="72"/>
        <v>#DIV/0!</v>
      </c>
      <c r="BQ81" s="20" t="e">
        <f t="shared" si="72"/>
        <v>#DIV/0!</v>
      </c>
      <c r="BR81" s="20" t="e">
        <f t="shared" si="72"/>
        <v>#DIV/0!</v>
      </c>
      <c r="BS81" s="20" t="e">
        <f t="shared" si="72"/>
        <v>#DIV/0!</v>
      </c>
      <c r="BT81" s="20" t="e">
        <f t="shared" si="72"/>
        <v>#DIV/0!</v>
      </c>
      <c r="BU81" s="20" t="e">
        <f t="shared" si="72"/>
        <v>#DIV/0!</v>
      </c>
      <c r="BV81" s="20" t="e">
        <f t="shared" si="72"/>
        <v>#DIV/0!</v>
      </c>
      <c r="BW81" s="20" t="e">
        <f t="shared" si="72"/>
        <v>#DIV/0!</v>
      </c>
      <c r="BX81" s="20" t="e">
        <f t="shared" si="72"/>
        <v>#DIV/0!</v>
      </c>
      <c r="BY81" s="20" t="e">
        <f t="shared" si="72"/>
        <v>#DIV/0!</v>
      </c>
      <c r="BZ81" s="20" t="e">
        <f t="shared" si="72"/>
        <v>#DIV/0!</v>
      </c>
      <c r="CA81" s="20" t="e">
        <f t="shared" si="72"/>
        <v>#DIV/0!</v>
      </c>
      <c r="CB81" s="20" t="e">
        <f t="shared" si="72"/>
        <v>#DIV/0!</v>
      </c>
      <c r="CC81" s="20" t="e">
        <f t="shared" si="72"/>
        <v>#DIV/0!</v>
      </c>
      <c r="CD81" s="20" t="e">
        <f t="shared" si="72"/>
        <v>#DIV/0!</v>
      </c>
      <c r="CE81" s="20" t="e">
        <f t="shared" si="72"/>
        <v>#DIV/0!</v>
      </c>
      <c r="CF81" s="20" t="e">
        <f t="shared" si="72"/>
        <v>#DIV/0!</v>
      </c>
      <c r="CG81" s="20" t="e">
        <f t="shared" si="72"/>
        <v>#DIV/0!</v>
      </c>
      <c r="CH81" s="20" t="e">
        <f t="shared" si="72"/>
        <v>#DIV/0!</v>
      </c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</row>
    <row r="82" spans="2:124" ht="18" customHeight="1" x14ac:dyDescent="0.25">
      <c r="B82" s="243"/>
      <c r="C82" s="244"/>
      <c r="D82" s="140" t="s">
        <v>27</v>
      </c>
      <c r="E82" s="16" t="s">
        <v>193</v>
      </c>
      <c r="F82" s="17" t="s">
        <v>193</v>
      </c>
      <c r="G82" s="18" t="s">
        <v>193</v>
      </c>
      <c r="H82" s="18" t="s">
        <v>193</v>
      </c>
      <c r="I82" s="17" t="s">
        <v>193</v>
      </c>
      <c r="J82" s="18" t="s">
        <v>193</v>
      </c>
      <c r="K82" s="18" t="s">
        <v>193</v>
      </c>
      <c r="L82" s="18" t="s">
        <v>193</v>
      </c>
      <c r="M82" s="18" t="s">
        <v>193</v>
      </c>
      <c r="N82" s="18" t="s">
        <v>193</v>
      </c>
      <c r="O82" s="18" t="s">
        <v>193</v>
      </c>
      <c r="P82" s="18" t="s">
        <v>193</v>
      </c>
      <c r="Q82" s="18" t="s">
        <v>193</v>
      </c>
      <c r="R82" s="18" t="s">
        <v>193</v>
      </c>
      <c r="S82" s="18" t="s">
        <v>193</v>
      </c>
      <c r="T82" s="18" t="s">
        <v>193</v>
      </c>
      <c r="U82" s="18" t="s">
        <v>193</v>
      </c>
      <c r="V82" s="18" t="s">
        <v>193</v>
      </c>
      <c r="W82" s="18" t="s">
        <v>193</v>
      </c>
      <c r="X82" s="18" t="s">
        <v>193</v>
      </c>
      <c r="Y82" s="18" t="s">
        <v>194</v>
      </c>
      <c r="Z82" s="18" t="s">
        <v>193</v>
      </c>
      <c r="AA82" s="18" t="s">
        <v>193</v>
      </c>
      <c r="AB82" s="18" t="s">
        <v>193</v>
      </c>
      <c r="AC82" s="18" t="s">
        <v>193</v>
      </c>
      <c r="AD82" s="18" t="s">
        <v>193</v>
      </c>
      <c r="AE82" s="18" t="s">
        <v>193</v>
      </c>
      <c r="AF82" s="18" t="s">
        <v>193</v>
      </c>
      <c r="AG82" s="18" t="s">
        <v>193</v>
      </c>
      <c r="AH82" s="18" t="s">
        <v>193</v>
      </c>
      <c r="AI82" s="16" t="s">
        <v>193</v>
      </c>
      <c r="AJ82" s="17" t="s">
        <v>193</v>
      </c>
      <c r="AK82" s="18" t="s">
        <v>193</v>
      </c>
      <c r="AL82" s="18" t="s">
        <v>193</v>
      </c>
      <c r="AM82" s="17" t="s">
        <v>193</v>
      </c>
      <c r="AN82" s="18" t="s">
        <v>193</v>
      </c>
      <c r="AO82" s="18" t="s">
        <v>193</v>
      </c>
      <c r="AP82" s="18" t="s">
        <v>193</v>
      </c>
      <c r="AQ82" s="18" t="s">
        <v>193</v>
      </c>
      <c r="AR82" s="18" t="s">
        <v>193</v>
      </c>
      <c r="AS82" s="18" t="s">
        <v>193</v>
      </c>
      <c r="AT82" s="18" t="s">
        <v>193</v>
      </c>
      <c r="AU82" s="18" t="s">
        <v>193</v>
      </c>
      <c r="AV82" s="18" t="s">
        <v>193</v>
      </c>
      <c r="AW82" s="18" t="s">
        <v>193</v>
      </c>
      <c r="AX82" s="18" t="s">
        <v>193</v>
      </c>
      <c r="AY82" s="18" t="s">
        <v>193</v>
      </c>
      <c r="AZ82" s="18" t="s">
        <v>193</v>
      </c>
      <c r="BA82" s="18" t="s">
        <v>193</v>
      </c>
      <c r="BB82" s="18" t="s">
        <v>193</v>
      </c>
      <c r="BC82" s="18" t="s">
        <v>193</v>
      </c>
      <c r="BD82" s="18" t="s">
        <v>193</v>
      </c>
      <c r="BE82" s="18" t="s">
        <v>193</v>
      </c>
      <c r="BF82" s="18" t="s">
        <v>193</v>
      </c>
      <c r="BG82" s="18" t="s">
        <v>193</v>
      </c>
      <c r="BH82" s="18"/>
      <c r="BI82" s="18" t="s">
        <v>193</v>
      </c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</row>
    <row r="83" spans="2:124" ht="18" customHeight="1" x14ac:dyDescent="0.25">
      <c r="B83" s="243"/>
      <c r="C83" s="244"/>
      <c r="D83" s="140" t="s">
        <v>65</v>
      </c>
      <c r="E83" s="16">
        <v>8</v>
      </c>
      <c r="F83" s="17">
        <v>7</v>
      </c>
      <c r="G83" s="18">
        <v>7</v>
      </c>
      <c r="H83" s="18">
        <v>9</v>
      </c>
      <c r="I83" s="17">
        <v>9</v>
      </c>
      <c r="J83" s="18">
        <v>5</v>
      </c>
      <c r="K83" s="18">
        <v>6</v>
      </c>
      <c r="L83" s="18">
        <v>7</v>
      </c>
      <c r="M83" s="18">
        <v>6</v>
      </c>
      <c r="N83" s="18">
        <v>7</v>
      </c>
      <c r="O83" s="18">
        <v>8</v>
      </c>
      <c r="P83" s="18">
        <v>8</v>
      </c>
      <c r="Q83" s="18">
        <v>7</v>
      </c>
      <c r="R83" s="18">
        <v>7</v>
      </c>
      <c r="S83" s="18">
        <v>6</v>
      </c>
      <c r="T83" s="18">
        <v>7</v>
      </c>
      <c r="U83" s="18">
        <v>6</v>
      </c>
      <c r="V83" s="18">
        <v>4</v>
      </c>
      <c r="W83" s="18">
        <v>7</v>
      </c>
      <c r="X83" s="18">
        <v>7</v>
      </c>
      <c r="Y83" s="18">
        <v>7</v>
      </c>
      <c r="Z83" s="18">
        <v>6</v>
      </c>
      <c r="AA83" s="18">
        <v>5</v>
      </c>
      <c r="AB83" s="18">
        <v>8</v>
      </c>
      <c r="AC83" s="18">
        <v>6</v>
      </c>
      <c r="AD83" s="18">
        <v>5</v>
      </c>
      <c r="AE83" s="18">
        <v>6</v>
      </c>
      <c r="AF83" s="18">
        <v>9</v>
      </c>
      <c r="AG83" s="18">
        <v>5</v>
      </c>
      <c r="AH83" s="18">
        <v>4</v>
      </c>
      <c r="AI83" s="16">
        <v>6</v>
      </c>
      <c r="AJ83" s="17">
        <v>4</v>
      </c>
      <c r="AK83" s="18">
        <v>5</v>
      </c>
      <c r="AL83" s="18">
        <v>4</v>
      </c>
      <c r="AM83" s="17">
        <v>3</v>
      </c>
      <c r="AN83" s="18">
        <v>5</v>
      </c>
      <c r="AO83" s="18">
        <v>6</v>
      </c>
      <c r="AP83" s="18">
        <v>6</v>
      </c>
      <c r="AQ83" s="18">
        <v>4</v>
      </c>
      <c r="AR83" s="18">
        <v>4</v>
      </c>
      <c r="AS83" s="18">
        <v>4</v>
      </c>
      <c r="AT83" s="18">
        <v>5</v>
      </c>
      <c r="AU83" s="18">
        <v>7</v>
      </c>
      <c r="AV83" s="18">
        <v>6</v>
      </c>
      <c r="AW83" s="18">
        <v>8</v>
      </c>
      <c r="AX83" s="18">
        <v>4</v>
      </c>
      <c r="AY83" s="18">
        <v>6</v>
      </c>
      <c r="AZ83" s="18">
        <v>4</v>
      </c>
      <c r="BA83" s="18">
        <v>6</v>
      </c>
      <c r="BB83" s="18">
        <v>7</v>
      </c>
      <c r="BC83" s="18">
        <v>5</v>
      </c>
      <c r="BD83" s="18">
        <v>6</v>
      </c>
      <c r="BE83" s="18">
        <v>4</v>
      </c>
      <c r="BF83" s="18">
        <v>5</v>
      </c>
      <c r="BG83" s="18">
        <v>7</v>
      </c>
      <c r="BH83" s="18"/>
      <c r="BI83" s="18">
        <v>4</v>
      </c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</row>
    <row r="84" spans="2:124" ht="18" customHeight="1" x14ac:dyDescent="0.25">
      <c r="B84" s="243"/>
      <c r="C84" s="244"/>
      <c r="D84" s="140" t="s">
        <v>90</v>
      </c>
      <c r="E84" s="16">
        <v>24</v>
      </c>
      <c r="F84" s="18">
        <v>24</v>
      </c>
      <c r="G84" s="18">
        <v>24</v>
      </c>
      <c r="H84" s="18">
        <v>24</v>
      </c>
      <c r="I84" s="18">
        <v>24</v>
      </c>
      <c r="J84" s="18">
        <v>24</v>
      </c>
      <c r="K84" s="18">
        <v>24</v>
      </c>
      <c r="L84" s="18">
        <v>24</v>
      </c>
      <c r="M84" s="18">
        <v>24</v>
      </c>
      <c r="N84" s="18">
        <v>24</v>
      </c>
      <c r="O84" s="18">
        <v>24</v>
      </c>
      <c r="P84" s="18">
        <v>24</v>
      </c>
      <c r="Q84" s="18">
        <v>24</v>
      </c>
      <c r="R84" s="18">
        <v>24</v>
      </c>
      <c r="S84" s="18">
        <v>24</v>
      </c>
      <c r="T84" s="18">
        <v>24</v>
      </c>
      <c r="U84" s="18">
        <v>24</v>
      </c>
      <c r="V84" s="18">
        <v>24</v>
      </c>
      <c r="W84" s="18">
        <v>24</v>
      </c>
      <c r="X84" s="18">
        <v>24</v>
      </c>
      <c r="Y84" s="18">
        <v>24</v>
      </c>
      <c r="Z84" s="18">
        <v>24</v>
      </c>
      <c r="AA84" s="18">
        <v>24</v>
      </c>
      <c r="AB84" s="18">
        <v>24</v>
      </c>
      <c r="AC84" s="18">
        <v>24</v>
      </c>
      <c r="AD84" s="18">
        <v>24</v>
      </c>
      <c r="AE84" s="18">
        <v>24</v>
      </c>
      <c r="AF84" s="18">
        <v>24</v>
      </c>
      <c r="AG84" s="18">
        <v>24</v>
      </c>
      <c r="AH84" s="18">
        <v>24</v>
      </c>
      <c r="AI84" s="16">
        <v>24</v>
      </c>
      <c r="AJ84" s="18">
        <v>24</v>
      </c>
      <c r="AK84" s="18">
        <v>24</v>
      </c>
      <c r="AL84" s="18">
        <v>24</v>
      </c>
      <c r="AM84" s="18">
        <v>24</v>
      </c>
      <c r="AN84" s="18">
        <v>24</v>
      </c>
      <c r="AO84" s="18">
        <v>24</v>
      </c>
      <c r="AP84" s="18">
        <v>24</v>
      </c>
      <c r="AQ84" s="18">
        <v>24</v>
      </c>
      <c r="AR84" s="18">
        <v>24</v>
      </c>
      <c r="AS84" s="18">
        <v>24</v>
      </c>
      <c r="AT84" s="18">
        <v>24</v>
      </c>
      <c r="AU84" s="18">
        <v>24</v>
      </c>
      <c r="AV84" s="18">
        <v>24</v>
      </c>
      <c r="AW84" s="18">
        <v>24</v>
      </c>
      <c r="AX84" s="18">
        <v>24</v>
      </c>
      <c r="AY84" s="18">
        <v>24</v>
      </c>
      <c r="AZ84" s="18">
        <v>24</v>
      </c>
      <c r="BA84" s="18">
        <v>24</v>
      </c>
      <c r="BB84" s="18">
        <v>24</v>
      </c>
      <c r="BC84" s="18">
        <v>24</v>
      </c>
      <c r="BD84" s="18">
        <v>24</v>
      </c>
      <c r="BE84" s="18">
        <v>24</v>
      </c>
      <c r="BF84" s="18">
        <v>24</v>
      </c>
      <c r="BG84" s="18">
        <v>24</v>
      </c>
      <c r="BH84" s="18"/>
      <c r="BI84" s="18">
        <v>24</v>
      </c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</row>
    <row r="85" spans="2:124" ht="18" customHeight="1" x14ac:dyDescent="0.25">
      <c r="B85" s="243"/>
      <c r="C85" s="244"/>
      <c r="D85" s="140" t="s">
        <v>100</v>
      </c>
      <c r="E85" s="16">
        <v>100</v>
      </c>
      <c r="F85" s="16">
        <v>100</v>
      </c>
      <c r="G85" s="16">
        <v>100</v>
      </c>
      <c r="H85" s="16">
        <v>100</v>
      </c>
      <c r="I85" s="16">
        <v>100</v>
      </c>
      <c r="J85" s="16">
        <v>100</v>
      </c>
      <c r="K85" s="16">
        <v>100</v>
      </c>
      <c r="L85" s="16">
        <v>100</v>
      </c>
      <c r="M85" s="16">
        <v>100</v>
      </c>
      <c r="N85" s="16">
        <v>100</v>
      </c>
      <c r="O85" s="16">
        <v>100</v>
      </c>
      <c r="P85" s="16">
        <v>100</v>
      </c>
      <c r="Q85" s="16">
        <v>100</v>
      </c>
      <c r="R85" s="16">
        <v>100</v>
      </c>
      <c r="S85" s="16">
        <v>100</v>
      </c>
      <c r="T85" s="16">
        <v>100</v>
      </c>
      <c r="U85" s="16">
        <v>100</v>
      </c>
      <c r="V85" s="16">
        <v>100</v>
      </c>
      <c r="W85" s="16">
        <v>100</v>
      </c>
      <c r="X85" s="16">
        <v>100</v>
      </c>
      <c r="Y85" s="16">
        <v>100</v>
      </c>
      <c r="Z85" s="16">
        <v>100</v>
      </c>
      <c r="AA85" s="16">
        <v>100</v>
      </c>
      <c r="AB85" s="16">
        <v>100</v>
      </c>
      <c r="AC85" s="16">
        <v>100</v>
      </c>
      <c r="AD85" s="16">
        <v>100</v>
      </c>
      <c r="AE85" s="16">
        <v>100</v>
      </c>
      <c r="AF85" s="16">
        <v>100</v>
      </c>
      <c r="AG85" s="16">
        <v>100</v>
      </c>
      <c r="AH85" s="16">
        <v>100</v>
      </c>
      <c r="AI85" s="16">
        <v>100</v>
      </c>
      <c r="AJ85" s="16">
        <v>100</v>
      </c>
      <c r="AK85" s="16">
        <v>100</v>
      </c>
      <c r="AL85" s="16">
        <v>100</v>
      </c>
      <c r="AM85" s="16">
        <v>100</v>
      </c>
      <c r="AN85" s="16">
        <v>100</v>
      </c>
      <c r="AO85" s="16">
        <v>100</v>
      </c>
      <c r="AP85" s="16">
        <v>100</v>
      </c>
      <c r="AQ85" s="16">
        <v>100</v>
      </c>
      <c r="AR85" s="16">
        <v>100</v>
      </c>
      <c r="AS85" s="16">
        <v>100</v>
      </c>
      <c r="AT85" s="16">
        <v>100</v>
      </c>
      <c r="AU85" s="16">
        <v>100</v>
      </c>
      <c r="AV85" s="16">
        <v>100</v>
      </c>
      <c r="AW85" s="16">
        <v>100</v>
      </c>
      <c r="AX85" s="16">
        <v>100</v>
      </c>
      <c r="AY85" s="16">
        <v>100</v>
      </c>
      <c r="AZ85" s="16">
        <v>100</v>
      </c>
      <c r="BA85" s="16">
        <v>100</v>
      </c>
      <c r="BB85" s="16">
        <v>100</v>
      </c>
      <c r="BC85" s="16">
        <v>100</v>
      </c>
      <c r="BD85" s="16">
        <v>100</v>
      </c>
      <c r="BE85" s="16">
        <v>100</v>
      </c>
      <c r="BF85" s="16">
        <v>100</v>
      </c>
      <c r="BG85" s="16">
        <v>100</v>
      </c>
      <c r="BH85" s="16">
        <v>100</v>
      </c>
      <c r="BI85" s="16">
        <v>100</v>
      </c>
      <c r="BJ85" s="16">
        <v>100</v>
      </c>
      <c r="BK85" s="16">
        <v>100</v>
      </c>
      <c r="BL85" s="16">
        <v>100</v>
      </c>
      <c r="BM85" s="16">
        <v>100</v>
      </c>
      <c r="BN85" s="16">
        <v>100</v>
      </c>
      <c r="BO85" s="16">
        <v>100</v>
      </c>
      <c r="BP85" s="16">
        <v>100</v>
      </c>
      <c r="BQ85" s="16">
        <v>100</v>
      </c>
      <c r="BR85" s="16">
        <v>100</v>
      </c>
      <c r="BS85" s="16">
        <v>100</v>
      </c>
      <c r="BT85" s="16">
        <v>100</v>
      </c>
      <c r="BU85" s="16">
        <v>100</v>
      </c>
      <c r="BV85" s="16">
        <v>100</v>
      </c>
      <c r="BW85" s="16">
        <v>100</v>
      </c>
      <c r="BX85" s="16">
        <v>100</v>
      </c>
      <c r="BY85" s="16">
        <v>100</v>
      </c>
      <c r="BZ85" s="16">
        <v>100</v>
      </c>
      <c r="CA85" s="16">
        <v>100</v>
      </c>
      <c r="CB85" s="16">
        <v>100</v>
      </c>
      <c r="CC85" s="16">
        <v>100</v>
      </c>
      <c r="CD85" s="16">
        <v>100</v>
      </c>
      <c r="CE85" s="16">
        <v>100</v>
      </c>
      <c r="CF85" s="16">
        <v>100</v>
      </c>
      <c r="CG85" s="16">
        <v>100</v>
      </c>
      <c r="CH85" s="16">
        <v>100</v>
      </c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</row>
    <row r="86" spans="2:124" ht="18" customHeight="1" x14ac:dyDescent="0.25">
      <c r="B86" s="243"/>
      <c r="C86" s="244"/>
      <c r="D86" s="140" t="s">
        <v>91</v>
      </c>
      <c r="E86" s="16">
        <v>12612400</v>
      </c>
      <c r="F86" s="17">
        <v>10474800</v>
      </c>
      <c r="G86" s="18">
        <v>10140000</v>
      </c>
      <c r="H86" s="18">
        <v>10407500</v>
      </c>
      <c r="I86" s="17">
        <v>10697500</v>
      </c>
      <c r="J86" s="18">
        <v>5550000</v>
      </c>
      <c r="K86" s="18">
        <v>7007500</v>
      </c>
      <c r="L86" s="18">
        <v>6111400</v>
      </c>
      <c r="M86" s="18">
        <v>7171000</v>
      </c>
      <c r="N86" s="18">
        <v>5002000</v>
      </c>
      <c r="O86" s="18">
        <v>6976000</v>
      </c>
      <c r="P86" s="18">
        <v>4762000</v>
      </c>
      <c r="Q86" s="18">
        <v>4678000</v>
      </c>
      <c r="R86" s="18">
        <v>4690000</v>
      </c>
      <c r="S86" s="18">
        <v>4987000</v>
      </c>
      <c r="T86" s="18">
        <v>1770000</v>
      </c>
      <c r="U86" s="18">
        <v>5260000</v>
      </c>
      <c r="V86" s="18">
        <v>3068000</v>
      </c>
      <c r="W86" s="18">
        <v>2436000</v>
      </c>
      <c r="X86" s="18">
        <v>3242000</v>
      </c>
      <c r="Y86" s="18">
        <v>4971000</v>
      </c>
      <c r="Z86" s="18">
        <v>4922000</v>
      </c>
      <c r="AA86" s="18">
        <v>4538400</v>
      </c>
      <c r="AB86" s="18">
        <v>4078000</v>
      </c>
      <c r="AC86" s="18">
        <v>1750000</v>
      </c>
      <c r="AD86" s="18">
        <v>2045000</v>
      </c>
      <c r="AE86" s="18">
        <v>2310000</v>
      </c>
      <c r="AF86" s="18">
        <v>3356000</v>
      </c>
      <c r="AG86" s="18">
        <v>1710000</v>
      </c>
      <c r="AH86" s="18">
        <v>1610000</v>
      </c>
      <c r="AI86" s="16">
        <v>60000</v>
      </c>
      <c r="AJ86" s="17">
        <v>1205000</v>
      </c>
      <c r="AK86" s="18">
        <v>1928000</v>
      </c>
      <c r="AL86" s="18">
        <v>1448000</v>
      </c>
      <c r="AM86" s="17">
        <v>1378000</v>
      </c>
      <c r="AN86" s="18">
        <v>2660000</v>
      </c>
      <c r="AO86" s="18">
        <v>1680000</v>
      </c>
      <c r="AP86" s="18">
        <v>2160000</v>
      </c>
      <c r="AQ86" s="18">
        <v>1095000</v>
      </c>
      <c r="AR86" s="18">
        <v>1970000</v>
      </c>
      <c r="AS86" s="18">
        <v>1942000</v>
      </c>
      <c r="AT86" s="18">
        <v>2147000</v>
      </c>
      <c r="AU86" s="18">
        <v>1049000</v>
      </c>
      <c r="AV86" s="18">
        <v>1482000</v>
      </c>
      <c r="AW86" s="18">
        <v>1640000</v>
      </c>
      <c r="AX86" s="18">
        <v>1000000</v>
      </c>
      <c r="AY86" s="18">
        <v>660000</v>
      </c>
      <c r="AZ86" s="18">
        <v>694000</v>
      </c>
      <c r="BA86" s="18">
        <v>395600</v>
      </c>
      <c r="BB86" s="18">
        <v>1160000</v>
      </c>
      <c r="BC86" s="18">
        <v>176000</v>
      </c>
      <c r="BD86" s="18">
        <v>293000</v>
      </c>
      <c r="BE86" s="18">
        <v>80000</v>
      </c>
      <c r="BF86" s="18">
        <v>136000</v>
      </c>
      <c r="BG86" s="18">
        <v>60000</v>
      </c>
      <c r="BH86" s="18"/>
      <c r="BI86" s="18">
        <v>100000</v>
      </c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</row>
    <row r="87" spans="2:124" ht="18" customHeight="1" thickBot="1" x14ac:dyDescent="0.3">
      <c r="B87" s="245"/>
      <c r="C87" s="246"/>
      <c r="D87" s="141" t="s">
        <v>62</v>
      </c>
      <c r="E87" s="21">
        <v>0</v>
      </c>
      <c r="F87" s="22">
        <v>109000</v>
      </c>
      <c r="G87" s="23">
        <v>1120000</v>
      </c>
      <c r="H87" s="23">
        <v>160000</v>
      </c>
      <c r="I87" s="24">
        <v>50000</v>
      </c>
      <c r="J87" s="23">
        <v>0</v>
      </c>
      <c r="K87" s="23">
        <v>0</v>
      </c>
      <c r="L87" s="23">
        <v>150000</v>
      </c>
      <c r="M87" s="23">
        <v>370000</v>
      </c>
      <c r="N87" s="23">
        <v>35000</v>
      </c>
      <c r="O87" s="23">
        <v>450000</v>
      </c>
      <c r="P87" s="23">
        <v>45000</v>
      </c>
      <c r="Q87" s="23">
        <v>19000</v>
      </c>
      <c r="R87" s="23">
        <v>60000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145400</v>
      </c>
      <c r="AB87" s="23">
        <v>38000</v>
      </c>
      <c r="AC87" s="23">
        <v>0</v>
      </c>
      <c r="AD87" s="23">
        <v>155000</v>
      </c>
      <c r="AE87" s="23">
        <v>0</v>
      </c>
      <c r="AF87" s="23">
        <v>0</v>
      </c>
      <c r="AG87" s="23">
        <v>0</v>
      </c>
      <c r="AH87" s="23">
        <v>0</v>
      </c>
      <c r="AI87" s="21">
        <v>0</v>
      </c>
      <c r="AJ87" s="22">
        <v>69000</v>
      </c>
      <c r="AK87" s="23">
        <v>0</v>
      </c>
      <c r="AL87" s="23">
        <v>32000</v>
      </c>
      <c r="AM87" s="24">
        <v>0</v>
      </c>
      <c r="AN87" s="23">
        <v>30000</v>
      </c>
      <c r="AO87" s="23">
        <v>0</v>
      </c>
      <c r="AP87" s="23">
        <v>0</v>
      </c>
      <c r="AQ87" s="23">
        <v>0</v>
      </c>
      <c r="AR87" s="23">
        <v>0</v>
      </c>
      <c r="AS87" s="23">
        <v>46000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/>
      <c r="AZ87" s="23"/>
      <c r="BA87" s="23">
        <v>0</v>
      </c>
      <c r="BB87" s="23">
        <v>70000</v>
      </c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</row>
    <row r="88" spans="2:124" ht="18" customHeight="1" x14ac:dyDescent="0.4">
      <c r="B88" s="241" t="s">
        <v>37</v>
      </c>
      <c r="C88" s="242"/>
      <c r="D88" s="142" t="s">
        <v>101</v>
      </c>
      <c r="E88" s="143" t="s">
        <v>136</v>
      </c>
      <c r="F88" s="144" t="s">
        <v>136</v>
      </c>
      <c r="G88" s="28" t="s">
        <v>136</v>
      </c>
      <c r="H88" s="28" t="s">
        <v>136</v>
      </c>
      <c r="I88" s="30" t="s">
        <v>136</v>
      </c>
      <c r="J88" s="28" t="s">
        <v>370</v>
      </c>
      <c r="K88" s="28" t="s">
        <v>136</v>
      </c>
      <c r="L88" s="28" t="s">
        <v>371</v>
      </c>
      <c r="M88" s="28" t="s">
        <v>136</v>
      </c>
      <c r="N88" s="28" t="s">
        <v>136</v>
      </c>
      <c r="O88" s="28" t="s">
        <v>371</v>
      </c>
      <c r="P88" s="28" t="s">
        <v>136</v>
      </c>
      <c r="Q88" s="28" t="s">
        <v>136</v>
      </c>
      <c r="R88" s="28" t="s">
        <v>136</v>
      </c>
      <c r="S88" s="28" t="s">
        <v>136</v>
      </c>
      <c r="T88" s="28" t="s">
        <v>136</v>
      </c>
      <c r="U88" s="28" t="s">
        <v>136</v>
      </c>
      <c r="V88" s="28" t="s">
        <v>371</v>
      </c>
      <c r="W88" s="28" t="s">
        <v>136</v>
      </c>
      <c r="X88" s="28" t="s">
        <v>136</v>
      </c>
      <c r="Y88" s="28" t="s">
        <v>136</v>
      </c>
      <c r="Z88" s="28" t="s">
        <v>136</v>
      </c>
      <c r="AA88" s="28" t="s">
        <v>136</v>
      </c>
      <c r="AB88" s="28" t="s">
        <v>136</v>
      </c>
      <c r="AC88" s="28" t="s">
        <v>136</v>
      </c>
      <c r="AD88" s="28" t="s">
        <v>136</v>
      </c>
      <c r="AE88" s="28" t="s">
        <v>371</v>
      </c>
      <c r="AF88" s="28" t="s">
        <v>136</v>
      </c>
      <c r="AG88" s="28" t="s">
        <v>136</v>
      </c>
      <c r="AH88" s="28" t="s">
        <v>136</v>
      </c>
      <c r="AI88" s="143"/>
      <c r="AJ88" s="144" t="s">
        <v>136</v>
      </c>
      <c r="AK88" s="28" t="s">
        <v>136</v>
      </c>
      <c r="AL88" s="28" t="s">
        <v>136</v>
      </c>
      <c r="AM88" s="30" t="s">
        <v>136</v>
      </c>
      <c r="AN88" s="28" t="s">
        <v>136</v>
      </c>
      <c r="AO88" s="28" t="s">
        <v>136</v>
      </c>
      <c r="AP88" s="28" t="s">
        <v>511</v>
      </c>
      <c r="AQ88" s="28" t="s">
        <v>508</v>
      </c>
      <c r="AR88" s="28" t="s">
        <v>371</v>
      </c>
      <c r="AS88" s="28" t="s">
        <v>136</v>
      </c>
      <c r="AT88" s="28" t="s">
        <v>136</v>
      </c>
      <c r="AU88" s="28" t="s">
        <v>511</v>
      </c>
      <c r="AV88" s="28" t="s">
        <v>136</v>
      </c>
      <c r="AW88" s="28" t="s">
        <v>136</v>
      </c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</row>
    <row r="89" spans="2:124" ht="18" customHeight="1" x14ac:dyDescent="0.4">
      <c r="B89" s="243"/>
      <c r="C89" s="244"/>
      <c r="D89" s="145" t="s">
        <v>29</v>
      </c>
      <c r="E89" s="146">
        <v>2</v>
      </c>
      <c r="F89" s="147">
        <v>1</v>
      </c>
      <c r="G89" s="148">
        <v>1</v>
      </c>
      <c r="H89" s="148">
        <v>1</v>
      </c>
      <c r="I89" s="148">
        <v>1</v>
      </c>
      <c r="J89" s="148">
        <v>1</v>
      </c>
      <c r="K89" s="148">
        <v>1</v>
      </c>
      <c r="L89" s="148">
        <v>1</v>
      </c>
      <c r="M89" s="148">
        <v>1</v>
      </c>
      <c r="N89" s="148">
        <v>1</v>
      </c>
      <c r="O89" s="148">
        <v>1</v>
      </c>
      <c r="P89" s="148">
        <v>1</v>
      </c>
      <c r="Q89" s="148">
        <v>1</v>
      </c>
      <c r="R89" s="148">
        <v>1</v>
      </c>
      <c r="S89" s="148">
        <v>1</v>
      </c>
      <c r="T89" s="148">
        <v>1</v>
      </c>
      <c r="U89" s="148">
        <v>1</v>
      </c>
      <c r="V89" s="148">
        <v>1</v>
      </c>
      <c r="W89" s="148">
        <v>1</v>
      </c>
      <c r="X89" s="148">
        <v>1</v>
      </c>
      <c r="Y89" s="148">
        <v>1</v>
      </c>
      <c r="Z89" s="148">
        <v>1</v>
      </c>
      <c r="AA89" s="148">
        <v>1</v>
      </c>
      <c r="AB89" s="148">
        <v>1</v>
      </c>
      <c r="AC89" s="148">
        <v>1</v>
      </c>
      <c r="AD89" s="148">
        <v>1</v>
      </c>
      <c r="AE89" s="148">
        <v>1</v>
      </c>
      <c r="AF89" s="148">
        <v>1</v>
      </c>
      <c r="AG89" s="148">
        <v>1</v>
      </c>
      <c r="AH89" s="148">
        <v>1</v>
      </c>
      <c r="AI89" s="146"/>
      <c r="AJ89" s="147">
        <v>1</v>
      </c>
      <c r="AK89" s="148">
        <v>1</v>
      </c>
      <c r="AL89" s="148">
        <v>1</v>
      </c>
      <c r="AM89" s="148">
        <v>1</v>
      </c>
      <c r="AN89" s="148">
        <v>1</v>
      </c>
      <c r="AO89" s="148">
        <v>1</v>
      </c>
      <c r="AP89" s="148">
        <v>1</v>
      </c>
      <c r="AQ89" s="148">
        <v>1</v>
      </c>
      <c r="AR89" s="148">
        <v>1</v>
      </c>
      <c r="AS89" s="148">
        <v>1</v>
      </c>
      <c r="AT89" s="148">
        <v>1</v>
      </c>
      <c r="AU89" s="148">
        <v>1</v>
      </c>
      <c r="AV89" s="148">
        <v>1</v>
      </c>
      <c r="AW89" s="148">
        <v>1</v>
      </c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  <c r="DT89" s="148"/>
    </row>
    <row r="90" spans="2:124" ht="18" customHeight="1" thickBot="1" x14ac:dyDescent="0.3">
      <c r="B90" s="243"/>
      <c r="C90" s="244"/>
      <c r="D90" s="149" t="s">
        <v>66</v>
      </c>
      <c r="E90" s="25">
        <f>E91+E99+E107</f>
        <v>340000000</v>
      </c>
      <c r="F90" s="26">
        <f t="shared" ref="F90:L90" si="73">F91+F99+F107</f>
        <v>170000000</v>
      </c>
      <c r="G90" s="27">
        <f t="shared" si="73"/>
        <v>170000000</v>
      </c>
      <c r="H90" s="27">
        <f t="shared" si="73"/>
        <v>150000000</v>
      </c>
      <c r="I90" s="27">
        <f t="shared" si="73"/>
        <v>150000000</v>
      </c>
      <c r="J90" s="27">
        <f t="shared" si="73"/>
        <v>140000000</v>
      </c>
      <c r="K90" s="27">
        <f t="shared" si="73"/>
        <v>140000000</v>
      </c>
      <c r="L90" s="27">
        <f t="shared" si="73"/>
        <v>145000000</v>
      </c>
      <c r="M90" s="27">
        <f t="shared" ref="M90:X90" si="74">M91+M99+M107</f>
        <v>170000000</v>
      </c>
      <c r="N90" s="27">
        <f t="shared" si="74"/>
        <v>130000000</v>
      </c>
      <c r="O90" s="27">
        <f t="shared" si="74"/>
        <v>170000000</v>
      </c>
      <c r="P90" s="27">
        <f t="shared" si="74"/>
        <v>110000000</v>
      </c>
      <c r="Q90" s="27">
        <f t="shared" si="74"/>
        <v>170000000</v>
      </c>
      <c r="R90" s="27">
        <f t="shared" si="74"/>
        <v>170000000</v>
      </c>
      <c r="S90" s="27">
        <f t="shared" si="74"/>
        <v>155000000</v>
      </c>
      <c r="T90" s="27">
        <f t="shared" si="74"/>
        <v>185000000</v>
      </c>
      <c r="U90" s="27">
        <f t="shared" si="74"/>
        <v>140000000</v>
      </c>
      <c r="V90" s="27">
        <f t="shared" si="74"/>
        <v>145000000</v>
      </c>
      <c r="W90" s="27">
        <f t="shared" si="74"/>
        <v>140000000</v>
      </c>
      <c r="X90" s="27">
        <f t="shared" si="74"/>
        <v>170000000</v>
      </c>
      <c r="Y90" s="27">
        <f t="shared" ref="Y90:AH90" si="75">Y91+Y99+Y107</f>
        <v>150000000</v>
      </c>
      <c r="Z90" s="27">
        <f t="shared" si="75"/>
        <v>170000000</v>
      </c>
      <c r="AA90" s="27">
        <f t="shared" si="75"/>
        <v>165000000</v>
      </c>
      <c r="AB90" s="27">
        <f t="shared" si="75"/>
        <v>180000000</v>
      </c>
      <c r="AC90" s="27">
        <f t="shared" si="75"/>
        <v>180000000</v>
      </c>
      <c r="AD90" s="27">
        <f t="shared" si="75"/>
        <v>180000000</v>
      </c>
      <c r="AE90" s="27">
        <f t="shared" si="75"/>
        <v>170000000</v>
      </c>
      <c r="AF90" s="27">
        <f t="shared" si="75"/>
        <v>180000000</v>
      </c>
      <c r="AG90" s="27">
        <f t="shared" si="75"/>
        <v>170000000</v>
      </c>
      <c r="AH90" s="27">
        <f t="shared" si="75"/>
        <v>150000000</v>
      </c>
      <c r="AI90" s="25">
        <f>AI91+AI99+AI107</f>
        <v>0</v>
      </c>
      <c r="AJ90" s="26">
        <f t="shared" ref="AJ90:BK90" si="76">AJ91+AJ99+AJ107</f>
        <v>180000000</v>
      </c>
      <c r="AK90" s="27">
        <f t="shared" si="76"/>
        <v>150000000</v>
      </c>
      <c r="AL90" s="27">
        <f t="shared" si="76"/>
        <v>180000000</v>
      </c>
      <c r="AM90" s="27">
        <f t="shared" si="76"/>
        <v>180000000</v>
      </c>
      <c r="AN90" s="27">
        <f t="shared" si="76"/>
        <v>170000000</v>
      </c>
      <c r="AO90" s="27">
        <f t="shared" si="76"/>
        <v>185000000</v>
      </c>
      <c r="AP90" s="27">
        <f t="shared" si="76"/>
        <v>200000000</v>
      </c>
      <c r="AQ90" s="27">
        <f t="shared" si="76"/>
        <v>180000000</v>
      </c>
      <c r="AR90" s="27">
        <f t="shared" si="76"/>
        <v>200000000</v>
      </c>
      <c r="AS90" s="27">
        <f t="shared" si="76"/>
        <v>200000000</v>
      </c>
      <c r="AT90" s="27">
        <f t="shared" si="76"/>
        <v>250000000</v>
      </c>
      <c r="AU90" s="27">
        <f t="shared" si="76"/>
        <v>210000000</v>
      </c>
      <c r="AV90" s="27">
        <f t="shared" si="76"/>
        <v>210000000</v>
      </c>
      <c r="AW90" s="27">
        <f t="shared" si="76"/>
        <v>220000000</v>
      </c>
      <c r="AX90" s="27">
        <f t="shared" si="76"/>
        <v>0</v>
      </c>
      <c r="AY90" s="27">
        <f t="shared" si="76"/>
        <v>0</v>
      </c>
      <c r="AZ90" s="27">
        <f t="shared" si="76"/>
        <v>0</v>
      </c>
      <c r="BA90" s="27">
        <f t="shared" si="76"/>
        <v>0</v>
      </c>
      <c r="BB90" s="27">
        <f t="shared" si="76"/>
        <v>0</v>
      </c>
      <c r="BC90" s="27">
        <f t="shared" si="76"/>
        <v>0</v>
      </c>
      <c r="BD90" s="27">
        <f t="shared" si="76"/>
        <v>0</v>
      </c>
      <c r="BE90" s="27">
        <f t="shared" si="76"/>
        <v>0</v>
      </c>
      <c r="BF90" s="27">
        <f t="shared" si="76"/>
        <v>0</v>
      </c>
      <c r="BG90" s="27">
        <f t="shared" si="76"/>
        <v>0</v>
      </c>
      <c r="BH90" s="27">
        <f t="shared" si="76"/>
        <v>0</v>
      </c>
      <c r="BI90" s="27">
        <f t="shared" si="76"/>
        <v>0</v>
      </c>
      <c r="BJ90" s="27">
        <f t="shared" si="76"/>
        <v>0</v>
      </c>
      <c r="BK90" s="27">
        <f t="shared" si="76"/>
        <v>0</v>
      </c>
      <c r="BL90" s="27">
        <f t="shared" ref="BL90" si="77">BL91+BL99+BL107</f>
        <v>0</v>
      </c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</row>
    <row r="91" spans="2:124" ht="18" customHeight="1" x14ac:dyDescent="0.4">
      <c r="B91" s="243"/>
      <c r="C91" s="244"/>
      <c r="D91" s="150" t="s">
        <v>50</v>
      </c>
      <c r="E91" s="28">
        <v>170000000</v>
      </c>
      <c r="F91" s="28">
        <v>170000000</v>
      </c>
      <c r="G91" s="28">
        <v>170000000</v>
      </c>
      <c r="H91" s="28">
        <v>150000000</v>
      </c>
      <c r="I91" s="28">
        <v>150000000</v>
      </c>
      <c r="J91" s="28">
        <v>140000000</v>
      </c>
      <c r="K91" s="28">
        <v>140000000</v>
      </c>
      <c r="L91" s="28">
        <v>145000000</v>
      </c>
      <c r="M91" s="28">
        <v>170000000</v>
      </c>
      <c r="N91" s="28">
        <v>130000000</v>
      </c>
      <c r="O91" s="28">
        <v>170000000</v>
      </c>
      <c r="P91" s="28">
        <v>110000000</v>
      </c>
      <c r="Q91" s="28">
        <v>170000000</v>
      </c>
      <c r="R91" s="28">
        <v>170000000</v>
      </c>
      <c r="S91" s="28">
        <v>155000000</v>
      </c>
      <c r="T91" s="28">
        <v>185000000</v>
      </c>
      <c r="U91" s="28">
        <v>140000000</v>
      </c>
      <c r="V91" s="28">
        <v>145000000</v>
      </c>
      <c r="W91" s="28">
        <v>140000000</v>
      </c>
      <c r="X91" s="28">
        <v>170000000</v>
      </c>
      <c r="Y91" s="28">
        <v>150000000</v>
      </c>
      <c r="Z91" s="28">
        <v>170000000</v>
      </c>
      <c r="AA91" s="28">
        <v>165000000</v>
      </c>
      <c r="AB91" s="28">
        <v>180000000</v>
      </c>
      <c r="AC91" s="28">
        <v>180000000</v>
      </c>
      <c r="AD91" s="28">
        <v>180000000</v>
      </c>
      <c r="AE91" s="28">
        <v>170000000</v>
      </c>
      <c r="AF91" s="28">
        <v>180000000</v>
      </c>
      <c r="AG91" s="28">
        <v>170000000</v>
      </c>
      <c r="AH91" s="28">
        <v>150000000</v>
      </c>
      <c r="AI91" s="28"/>
      <c r="AJ91" s="29">
        <v>180000000</v>
      </c>
      <c r="AK91" s="30">
        <v>150000000</v>
      </c>
      <c r="AL91" s="28">
        <v>180000000</v>
      </c>
      <c r="AM91" s="30">
        <v>180000000</v>
      </c>
      <c r="AN91" s="28">
        <v>170000000</v>
      </c>
      <c r="AO91" s="28">
        <v>185000000</v>
      </c>
      <c r="AP91" s="28">
        <v>200000000</v>
      </c>
      <c r="AQ91" s="28">
        <v>180000000</v>
      </c>
      <c r="AR91" s="28">
        <v>200000000</v>
      </c>
      <c r="AS91" s="28">
        <v>200000000</v>
      </c>
      <c r="AT91" s="28">
        <v>250000000</v>
      </c>
      <c r="AU91" s="28">
        <v>210000000</v>
      </c>
      <c r="AV91" s="28">
        <v>210000000</v>
      </c>
      <c r="AW91" s="28">
        <v>220000000</v>
      </c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</row>
    <row r="92" spans="2:124" ht="18" customHeight="1" x14ac:dyDescent="0.4">
      <c r="B92" s="243"/>
      <c r="C92" s="244"/>
      <c r="D92" s="145" t="s">
        <v>102</v>
      </c>
      <c r="E92" s="34" t="s">
        <v>375</v>
      </c>
      <c r="F92" s="34" t="s">
        <v>423</v>
      </c>
      <c r="G92" s="34" t="s">
        <v>330</v>
      </c>
      <c r="H92" s="34" t="s">
        <v>372</v>
      </c>
      <c r="I92" s="34" t="s">
        <v>372</v>
      </c>
      <c r="J92" s="34" t="s">
        <v>423</v>
      </c>
      <c r="K92" s="34" t="s">
        <v>423</v>
      </c>
      <c r="L92" s="34" t="s">
        <v>423</v>
      </c>
      <c r="M92" s="34" t="s">
        <v>423</v>
      </c>
      <c r="N92" s="34" t="s">
        <v>423</v>
      </c>
      <c r="O92" s="34" t="s">
        <v>423</v>
      </c>
      <c r="P92" s="34" t="s">
        <v>423</v>
      </c>
      <c r="Q92" s="34" t="s">
        <v>423</v>
      </c>
      <c r="R92" s="34" t="s">
        <v>421</v>
      </c>
      <c r="S92" s="34" t="s">
        <v>373</v>
      </c>
      <c r="T92" s="34" t="s">
        <v>493</v>
      </c>
      <c r="U92" s="34" t="s">
        <v>423</v>
      </c>
      <c r="V92" s="34" t="s">
        <v>421</v>
      </c>
      <c r="W92" s="34" t="s">
        <v>421</v>
      </c>
      <c r="X92" s="34" t="s">
        <v>423</v>
      </c>
      <c r="Y92" s="34" t="s">
        <v>423</v>
      </c>
      <c r="Z92" s="34" t="s">
        <v>423</v>
      </c>
      <c r="AA92" s="34" t="s">
        <v>423</v>
      </c>
      <c r="AB92" s="34" t="s">
        <v>423</v>
      </c>
      <c r="AC92" s="34" t="s">
        <v>423</v>
      </c>
      <c r="AD92" s="34" t="s">
        <v>423</v>
      </c>
      <c r="AE92" s="34" t="s">
        <v>423</v>
      </c>
      <c r="AF92" s="34" t="s">
        <v>493</v>
      </c>
      <c r="AG92" s="34" t="s">
        <v>423</v>
      </c>
      <c r="AH92" s="34" t="s">
        <v>423</v>
      </c>
      <c r="AI92" s="34"/>
      <c r="AJ92" s="32" t="s">
        <v>423</v>
      </c>
      <c r="AK92" s="33" t="s">
        <v>515</v>
      </c>
      <c r="AL92" s="33" t="s">
        <v>493</v>
      </c>
      <c r="AM92" s="33" t="s">
        <v>493</v>
      </c>
      <c r="AN92" s="34" t="s">
        <v>515</v>
      </c>
      <c r="AO92" s="34" t="s">
        <v>509</v>
      </c>
      <c r="AP92" s="34" t="s">
        <v>509</v>
      </c>
      <c r="AQ92" s="34" t="s">
        <v>509</v>
      </c>
      <c r="AR92" s="34" t="s">
        <v>515</v>
      </c>
      <c r="AS92" s="34" t="s">
        <v>515</v>
      </c>
      <c r="AT92" s="34" t="s">
        <v>515</v>
      </c>
      <c r="AU92" s="34" t="s">
        <v>509</v>
      </c>
      <c r="AV92" s="34" t="s">
        <v>509</v>
      </c>
      <c r="AW92" s="34" t="s">
        <v>509</v>
      </c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</row>
    <row r="93" spans="2:124" ht="18" customHeight="1" x14ac:dyDescent="0.4">
      <c r="B93" s="243"/>
      <c r="C93" s="244"/>
      <c r="D93" s="145" t="s">
        <v>68</v>
      </c>
      <c r="E93" s="34">
        <v>16</v>
      </c>
      <c r="F93" s="32">
        <v>14</v>
      </c>
      <c r="G93" s="33">
        <v>14</v>
      </c>
      <c r="H93" s="34">
        <v>13</v>
      </c>
      <c r="I93" s="33">
        <v>12</v>
      </c>
      <c r="J93" s="34">
        <v>15</v>
      </c>
      <c r="K93" s="34">
        <v>14</v>
      </c>
      <c r="L93" s="34">
        <v>11</v>
      </c>
      <c r="M93" s="34">
        <v>15</v>
      </c>
      <c r="N93" s="34">
        <v>14</v>
      </c>
      <c r="O93" s="34">
        <v>14</v>
      </c>
      <c r="P93" s="34">
        <v>14</v>
      </c>
      <c r="Q93" s="34">
        <v>15</v>
      </c>
      <c r="R93" s="34">
        <v>15</v>
      </c>
      <c r="S93" s="34">
        <v>15</v>
      </c>
      <c r="T93" s="34">
        <v>18</v>
      </c>
      <c r="U93" s="34">
        <v>16</v>
      </c>
      <c r="V93" s="34">
        <v>14</v>
      </c>
      <c r="W93" s="34">
        <v>14</v>
      </c>
      <c r="X93" s="34">
        <v>14</v>
      </c>
      <c r="Y93" s="34">
        <v>14</v>
      </c>
      <c r="Z93" s="34">
        <v>15</v>
      </c>
      <c r="AA93" s="34">
        <v>16</v>
      </c>
      <c r="AB93" s="34">
        <v>16</v>
      </c>
      <c r="AC93" s="34">
        <v>16</v>
      </c>
      <c r="AD93" s="34">
        <v>16</v>
      </c>
      <c r="AE93" s="34">
        <v>15</v>
      </c>
      <c r="AF93" s="34">
        <v>16</v>
      </c>
      <c r="AG93" s="34">
        <v>15</v>
      </c>
      <c r="AH93" s="34">
        <v>14</v>
      </c>
      <c r="AI93" s="34"/>
      <c r="AJ93" s="32">
        <v>15</v>
      </c>
      <c r="AK93" s="33">
        <v>14</v>
      </c>
      <c r="AL93" s="34">
        <v>15</v>
      </c>
      <c r="AM93" s="33">
        <v>14</v>
      </c>
      <c r="AN93" s="34">
        <v>16</v>
      </c>
      <c r="AO93" s="34">
        <v>15</v>
      </c>
      <c r="AP93" s="34">
        <v>15</v>
      </c>
      <c r="AQ93" s="34">
        <v>16</v>
      </c>
      <c r="AR93" s="34">
        <v>14</v>
      </c>
      <c r="AS93" s="34">
        <v>13</v>
      </c>
      <c r="AT93" s="34">
        <v>18</v>
      </c>
      <c r="AU93" s="34">
        <v>16</v>
      </c>
      <c r="AV93" s="34">
        <v>16</v>
      </c>
      <c r="AW93" s="34">
        <v>16</v>
      </c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</row>
    <row r="94" spans="2:124" ht="18" customHeight="1" x14ac:dyDescent="0.4">
      <c r="B94" s="243"/>
      <c r="C94" s="244"/>
      <c r="D94" s="145" t="s">
        <v>107</v>
      </c>
      <c r="E94" s="31">
        <v>24</v>
      </c>
      <c r="F94" s="32">
        <v>24</v>
      </c>
      <c r="G94" s="33">
        <v>24</v>
      </c>
      <c r="H94" s="34">
        <v>24</v>
      </c>
      <c r="I94" s="33">
        <v>24</v>
      </c>
      <c r="J94" s="34">
        <v>24</v>
      </c>
      <c r="K94" s="34">
        <v>24</v>
      </c>
      <c r="L94" s="34">
        <v>24</v>
      </c>
      <c r="M94" s="34">
        <v>24</v>
      </c>
      <c r="N94" s="34">
        <v>24</v>
      </c>
      <c r="O94" s="34">
        <v>24</v>
      </c>
      <c r="P94" s="34">
        <v>24</v>
      </c>
      <c r="Q94" s="34">
        <v>24</v>
      </c>
      <c r="R94" s="34">
        <v>24</v>
      </c>
      <c r="S94" s="34">
        <v>24</v>
      </c>
      <c r="T94" s="34">
        <v>24</v>
      </c>
      <c r="U94" s="34">
        <v>24</v>
      </c>
      <c r="V94" s="34">
        <v>24</v>
      </c>
      <c r="W94" s="34">
        <v>24</v>
      </c>
      <c r="X94" s="34">
        <v>24</v>
      </c>
      <c r="Y94" s="34">
        <v>24</v>
      </c>
      <c r="Z94" s="34">
        <v>24</v>
      </c>
      <c r="AA94" s="34">
        <v>24</v>
      </c>
      <c r="AB94" s="34">
        <v>24</v>
      </c>
      <c r="AC94" s="34">
        <v>24</v>
      </c>
      <c r="AD94" s="34">
        <v>24</v>
      </c>
      <c r="AE94" s="34">
        <v>24</v>
      </c>
      <c r="AF94" s="34">
        <v>24</v>
      </c>
      <c r="AG94" s="34">
        <v>24</v>
      </c>
      <c r="AH94" s="34">
        <v>24</v>
      </c>
      <c r="AI94" s="31"/>
      <c r="AJ94" s="32">
        <v>24</v>
      </c>
      <c r="AK94" s="33">
        <v>24</v>
      </c>
      <c r="AL94" s="34">
        <v>24</v>
      </c>
      <c r="AM94" s="33">
        <v>24</v>
      </c>
      <c r="AN94" s="34">
        <v>24</v>
      </c>
      <c r="AO94" s="34">
        <v>24</v>
      </c>
      <c r="AP94" s="34">
        <v>24</v>
      </c>
      <c r="AQ94" s="34">
        <v>24</v>
      </c>
      <c r="AR94" s="34">
        <v>24</v>
      </c>
      <c r="AS94" s="34">
        <v>24</v>
      </c>
      <c r="AT94" s="34">
        <v>24</v>
      </c>
      <c r="AU94" s="34">
        <v>24</v>
      </c>
      <c r="AV94" s="34">
        <v>24</v>
      </c>
      <c r="AW94" s="34">
        <v>24</v>
      </c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</row>
    <row r="95" spans="2:124" ht="18" customHeight="1" x14ac:dyDescent="0.4">
      <c r="B95" s="243"/>
      <c r="C95" s="244"/>
      <c r="D95" s="145" t="s">
        <v>108</v>
      </c>
      <c r="E95" s="31">
        <v>0</v>
      </c>
      <c r="F95" s="32">
        <v>10283836</v>
      </c>
      <c r="G95" s="33">
        <v>12463561</v>
      </c>
      <c r="H95" s="34">
        <v>9717973</v>
      </c>
      <c r="I95" s="33">
        <v>9177945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/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/>
      <c r="AG95" s="34">
        <v>0</v>
      </c>
      <c r="AH95" s="34">
        <v>0</v>
      </c>
      <c r="AI95" s="31"/>
      <c r="AJ95" s="32">
        <v>0</v>
      </c>
      <c r="AK95" s="33"/>
      <c r="AL95" s="34"/>
      <c r="AM95" s="33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</row>
    <row r="96" spans="2:124" ht="18" customHeight="1" x14ac:dyDescent="0.4">
      <c r="B96" s="243"/>
      <c r="C96" s="244"/>
      <c r="D96" s="145" t="s">
        <v>69</v>
      </c>
      <c r="E96" s="34">
        <v>10625000</v>
      </c>
      <c r="F96" s="32">
        <v>13000000</v>
      </c>
      <c r="G96" s="33">
        <v>15000000</v>
      </c>
      <c r="H96" s="34">
        <v>13000000</v>
      </c>
      <c r="I96" s="33" t="s">
        <v>507</v>
      </c>
      <c r="J96" s="34">
        <v>15000000</v>
      </c>
      <c r="K96" s="34">
        <v>12000000</v>
      </c>
      <c r="L96" s="34">
        <v>14000000</v>
      </c>
      <c r="M96" s="34">
        <v>12000000</v>
      </c>
      <c r="N96" s="34">
        <v>12000000</v>
      </c>
      <c r="O96" s="34">
        <v>15000000</v>
      </c>
      <c r="P96" s="34">
        <v>10000000</v>
      </c>
      <c r="Q96" s="34">
        <v>13000000</v>
      </c>
      <c r="R96" s="34">
        <v>14000000</v>
      </c>
      <c r="S96" s="34">
        <v>12000000</v>
      </c>
      <c r="T96" s="34">
        <v>11000000</v>
      </c>
      <c r="U96" s="34">
        <v>10000000</v>
      </c>
      <c r="V96" s="34">
        <v>11000000</v>
      </c>
      <c r="W96" s="34">
        <v>13000000</v>
      </c>
      <c r="X96" s="34">
        <v>14000000</v>
      </c>
      <c r="Y96" s="34">
        <v>12000000</v>
      </c>
      <c r="Z96" s="34">
        <v>13000000</v>
      </c>
      <c r="AA96" s="34">
        <v>13000000</v>
      </c>
      <c r="AB96" s="34">
        <v>13000000</v>
      </c>
      <c r="AC96" s="34">
        <v>13000000</v>
      </c>
      <c r="AD96" s="34">
        <v>14000000</v>
      </c>
      <c r="AE96" s="34">
        <v>13000000</v>
      </c>
      <c r="AF96" s="34">
        <v>14000000</v>
      </c>
      <c r="AG96" s="34">
        <v>14000000</v>
      </c>
      <c r="AH96" s="34">
        <v>14000000</v>
      </c>
      <c r="AI96" s="34"/>
      <c r="AJ96" s="32">
        <v>15000000</v>
      </c>
      <c r="AK96" s="33">
        <v>15000000</v>
      </c>
      <c r="AL96" s="34">
        <v>16000000</v>
      </c>
      <c r="AM96" s="33">
        <v>17000000</v>
      </c>
      <c r="AN96" s="34">
        <v>150000000</v>
      </c>
      <c r="AO96" s="34">
        <v>15000000</v>
      </c>
      <c r="AP96" s="34">
        <v>15000000</v>
      </c>
      <c r="AQ96" s="34">
        <v>15000000</v>
      </c>
      <c r="AR96" s="34">
        <v>15000000</v>
      </c>
      <c r="AS96" s="34">
        <v>15000000</v>
      </c>
      <c r="AT96" s="34">
        <v>20000000</v>
      </c>
      <c r="AU96" s="34">
        <v>15000000</v>
      </c>
      <c r="AV96" s="34">
        <v>15000000</v>
      </c>
      <c r="AW96" s="34">
        <v>15000000</v>
      </c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</row>
    <row r="97" spans="2:124" ht="18" customHeight="1" x14ac:dyDescent="0.4">
      <c r="B97" s="243"/>
      <c r="C97" s="244"/>
      <c r="D97" s="145" t="s">
        <v>58</v>
      </c>
      <c r="E97" s="34">
        <v>10625000</v>
      </c>
      <c r="F97" s="32">
        <v>10000000</v>
      </c>
      <c r="G97" s="35">
        <v>11000000</v>
      </c>
      <c r="H97" s="34">
        <v>10000000</v>
      </c>
      <c r="I97" s="33">
        <v>11000000</v>
      </c>
      <c r="J97" s="34">
        <v>40000000</v>
      </c>
      <c r="K97" s="34">
        <v>8000000</v>
      </c>
      <c r="L97" s="34">
        <v>10000000</v>
      </c>
      <c r="M97" s="34">
        <v>11000000</v>
      </c>
      <c r="N97" s="34">
        <v>9000000</v>
      </c>
      <c r="O97" s="34">
        <v>10000000</v>
      </c>
      <c r="P97" s="34">
        <v>5000000</v>
      </c>
      <c r="Q97" s="34">
        <v>10000000</v>
      </c>
      <c r="R97" s="34">
        <v>9000000</v>
      </c>
      <c r="S97" s="34">
        <v>10000000</v>
      </c>
      <c r="T97" s="34">
        <v>5000000</v>
      </c>
      <c r="U97" s="34">
        <v>7000000</v>
      </c>
      <c r="V97" s="34">
        <v>9000000</v>
      </c>
      <c r="W97" s="34">
        <v>8000000</v>
      </c>
      <c r="X97" s="34">
        <v>10000000</v>
      </c>
      <c r="Y97" s="34">
        <v>10000000</v>
      </c>
      <c r="Z97" s="34">
        <v>9000000</v>
      </c>
      <c r="AA97" s="34">
        <v>9000000</v>
      </c>
      <c r="AB97" s="34">
        <v>10000000</v>
      </c>
      <c r="AC97" s="34">
        <v>10000000</v>
      </c>
      <c r="AD97" s="34">
        <v>8000000</v>
      </c>
      <c r="AE97" s="34">
        <v>10000000</v>
      </c>
      <c r="AF97" s="34">
        <v>9000000</v>
      </c>
      <c r="AG97" s="34">
        <v>8000000</v>
      </c>
      <c r="AH97" s="34">
        <v>9000000</v>
      </c>
      <c r="AI97" s="34"/>
      <c r="AJ97" s="32">
        <v>7000000</v>
      </c>
      <c r="AK97" s="35">
        <v>9000000</v>
      </c>
      <c r="AL97" s="34">
        <v>10000000</v>
      </c>
      <c r="AM97" s="33">
        <v>12000000</v>
      </c>
      <c r="AN97" s="34">
        <v>9000000</v>
      </c>
      <c r="AO97" s="34">
        <v>9000000</v>
      </c>
      <c r="AP97" s="34">
        <v>9000000</v>
      </c>
      <c r="AQ97" s="34">
        <v>9000000</v>
      </c>
      <c r="AR97" s="34">
        <v>9000000</v>
      </c>
      <c r="AS97" s="34">
        <v>9000000</v>
      </c>
      <c r="AT97" s="34">
        <v>9000000</v>
      </c>
      <c r="AU97" s="34">
        <v>9000000</v>
      </c>
      <c r="AV97" s="34">
        <v>9000000</v>
      </c>
      <c r="AW97" s="34">
        <v>9000000</v>
      </c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</row>
    <row r="98" spans="2:124" ht="18" customHeight="1" thickBot="1" x14ac:dyDescent="0.3">
      <c r="B98" s="243"/>
      <c r="C98" s="244"/>
      <c r="D98" s="149" t="s">
        <v>59</v>
      </c>
      <c r="E98" s="36">
        <f>E90/E93</f>
        <v>21250000</v>
      </c>
      <c r="F98" s="36">
        <f t="shared" ref="F98:I98" si="78">F90/F93</f>
        <v>12142857.142857144</v>
      </c>
      <c r="G98" s="36">
        <f t="shared" si="78"/>
        <v>12142857.142857144</v>
      </c>
      <c r="H98" s="36">
        <f t="shared" si="78"/>
        <v>11538461.538461538</v>
      </c>
      <c r="I98" s="36">
        <f t="shared" si="78"/>
        <v>12500000</v>
      </c>
      <c r="J98" s="36">
        <f>J91/J93</f>
        <v>9333333.333333334</v>
      </c>
      <c r="K98" s="36">
        <f t="shared" ref="K98:X98" si="79">K91/K93</f>
        <v>10000000</v>
      </c>
      <c r="L98" s="36">
        <f t="shared" si="79"/>
        <v>13181818.181818182</v>
      </c>
      <c r="M98" s="36">
        <f t="shared" si="79"/>
        <v>11333333.333333334</v>
      </c>
      <c r="N98" s="36">
        <f t="shared" si="79"/>
        <v>9285714.2857142854</v>
      </c>
      <c r="O98" s="36">
        <f t="shared" si="79"/>
        <v>12142857.142857144</v>
      </c>
      <c r="P98" s="36">
        <f t="shared" si="79"/>
        <v>7857142.8571428573</v>
      </c>
      <c r="Q98" s="36">
        <f t="shared" si="79"/>
        <v>11333333.333333334</v>
      </c>
      <c r="R98" s="36">
        <f t="shared" si="79"/>
        <v>11333333.333333334</v>
      </c>
      <c r="S98" s="36">
        <f t="shared" si="79"/>
        <v>10333333.333333334</v>
      </c>
      <c r="T98" s="36">
        <f t="shared" si="79"/>
        <v>10277777.777777778</v>
      </c>
      <c r="U98" s="36">
        <f t="shared" si="79"/>
        <v>8750000</v>
      </c>
      <c r="V98" s="36">
        <f t="shared" si="79"/>
        <v>10357142.857142856</v>
      </c>
      <c r="W98" s="36">
        <f t="shared" si="79"/>
        <v>10000000</v>
      </c>
      <c r="X98" s="36">
        <f t="shared" si="79"/>
        <v>12142857.142857144</v>
      </c>
      <c r="Y98" s="36">
        <f t="shared" ref="Y98:AH98" si="80">Y91/Y93</f>
        <v>10714285.714285715</v>
      </c>
      <c r="Z98" s="36">
        <f t="shared" si="80"/>
        <v>11333333.333333334</v>
      </c>
      <c r="AA98" s="36">
        <f t="shared" si="80"/>
        <v>10312500</v>
      </c>
      <c r="AB98" s="36">
        <f t="shared" si="80"/>
        <v>11250000</v>
      </c>
      <c r="AC98" s="36">
        <f t="shared" si="80"/>
        <v>11250000</v>
      </c>
      <c r="AD98" s="36">
        <f t="shared" si="80"/>
        <v>11250000</v>
      </c>
      <c r="AE98" s="36">
        <f t="shared" si="80"/>
        <v>11333333.333333334</v>
      </c>
      <c r="AF98" s="36">
        <f t="shared" si="80"/>
        <v>11250000</v>
      </c>
      <c r="AG98" s="36">
        <f t="shared" si="80"/>
        <v>11333333.333333334</v>
      </c>
      <c r="AH98" s="36">
        <f t="shared" si="80"/>
        <v>10714285.714285715</v>
      </c>
      <c r="AI98" s="36" t="e">
        <f>AI90/AI93</f>
        <v>#DIV/0!</v>
      </c>
      <c r="AJ98" s="36">
        <f t="shared" ref="AJ98:AM98" si="81">AJ90/AJ93</f>
        <v>12000000</v>
      </c>
      <c r="AK98" s="36">
        <f t="shared" si="81"/>
        <v>10714285.714285715</v>
      </c>
      <c r="AL98" s="36">
        <f t="shared" si="81"/>
        <v>12000000</v>
      </c>
      <c r="AM98" s="36">
        <f t="shared" si="81"/>
        <v>12857142.857142856</v>
      </c>
      <c r="AN98" s="36">
        <f>AN91/AN93</f>
        <v>10625000</v>
      </c>
      <c r="AO98" s="36">
        <f t="shared" ref="AO98:CH98" si="82">AO91/AO93</f>
        <v>12333333.333333334</v>
      </c>
      <c r="AP98" s="36">
        <f t="shared" si="82"/>
        <v>13333333.333333334</v>
      </c>
      <c r="AQ98" s="36">
        <f t="shared" si="82"/>
        <v>11250000</v>
      </c>
      <c r="AR98" s="36">
        <f t="shared" si="82"/>
        <v>14285714.285714285</v>
      </c>
      <c r="AS98" s="36">
        <f t="shared" si="82"/>
        <v>15384615.384615384</v>
      </c>
      <c r="AT98" s="36">
        <f t="shared" si="82"/>
        <v>13888888.888888888</v>
      </c>
      <c r="AU98" s="36">
        <f t="shared" si="82"/>
        <v>13125000</v>
      </c>
      <c r="AV98" s="36">
        <f t="shared" si="82"/>
        <v>13125000</v>
      </c>
      <c r="AW98" s="36">
        <f t="shared" si="82"/>
        <v>13750000</v>
      </c>
      <c r="AX98" s="36" t="e">
        <f t="shared" si="82"/>
        <v>#DIV/0!</v>
      </c>
      <c r="AY98" s="36" t="e">
        <f t="shared" si="82"/>
        <v>#DIV/0!</v>
      </c>
      <c r="AZ98" s="36" t="e">
        <f t="shared" si="82"/>
        <v>#DIV/0!</v>
      </c>
      <c r="BA98" s="36" t="e">
        <f t="shared" si="82"/>
        <v>#DIV/0!</v>
      </c>
      <c r="BB98" s="36" t="e">
        <f t="shared" si="82"/>
        <v>#DIV/0!</v>
      </c>
      <c r="BC98" s="36" t="e">
        <f t="shared" si="82"/>
        <v>#DIV/0!</v>
      </c>
      <c r="BD98" s="36" t="e">
        <f t="shared" si="82"/>
        <v>#DIV/0!</v>
      </c>
      <c r="BE98" s="36" t="e">
        <f t="shared" si="82"/>
        <v>#DIV/0!</v>
      </c>
      <c r="BF98" s="36" t="e">
        <f t="shared" si="82"/>
        <v>#DIV/0!</v>
      </c>
      <c r="BG98" s="36" t="e">
        <f t="shared" si="82"/>
        <v>#DIV/0!</v>
      </c>
      <c r="BH98" s="36" t="e">
        <f t="shared" si="82"/>
        <v>#DIV/0!</v>
      </c>
      <c r="BI98" s="36" t="e">
        <f t="shared" si="82"/>
        <v>#DIV/0!</v>
      </c>
      <c r="BJ98" s="36" t="e">
        <f t="shared" si="82"/>
        <v>#DIV/0!</v>
      </c>
      <c r="BK98" s="36" t="e">
        <f t="shared" si="82"/>
        <v>#DIV/0!</v>
      </c>
      <c r="BL98" s="36" t="e">
        <f t="shared" ref="BL98" si="83">BL91/BL93</f>
        <v>#DIV/0!</v>
      </c>
      <c r="BM98" s="36" t="e">
        <f t="shared" si="82"/>
        <v>#DIV/0!</v>
      </c>
      <c r="BN98" s="36" t="e">
        <f t="shared" si="82"/>
        <v>#DIV/0!</v>
      </c>
      <c r="BO98" s="36" t="e">
        <f t="shared" si="82"/>
        <v>#DIV/0!</v>
      </c>
      <c r="BP98" s="36" t="e">
        <f t="shared" si="82"/>
        <v>#DIV/0!</v>
      </c>
      <c r="BQ98" s="36" t="e">
        <f t="shared" si="82"/>
        <v>#DIV/0!</v>
      </c>
      <c r="BR98" s="36" t="e">
        <f t="shared" si="82"/>
        <v>#DIV/0!</v>
      </c>
      <c r="BS98" s="36" t="e">
        <f t="shared" si="82"/>
        <v>#DIV/0!</v>
      </c>
      <c r="BT98" s="36" t="e">
        <f t="shared" si="82"/>
        <v>#DIV/0!</v>
      </c>
      <c r="BU98" s="36" t="e">
        <f t="shared" si="82"/>
        <v>#DIV/0!</v>
      </c>
      <c r="BV98" s="36" t="e">
        <f t="shared" si="82"/>
        <v>#DIV/0!</v>
      </c>
      <c r="BW98" s="36" t="e">
        <f t="shared" si="82"/>
        <v>#DIV/0!</v>
      </c>
      <c r="BX98" s="36" t="e">
        <f t="shared" si="82"/>
        <v>#DIV/0!</v>
      </c>
      <c r="BY98" s="36" t="e">
        <f t="shared" si="82"/>
        <v>#DIV/0!</v>
      </c>
      <c r="BZ98" s="36" t="e">
        <f t="shared" si="82"/>
        <v>#DIV/0!</v>
      </c>
      <c r="CA98" s="36" t="e">
        <f t="shared" si="82"/>
        <v>#DIV/0!</v>
      </c>
      <c r="CB98" s="36" t="e">
        <f t="shared" si="82"/>
        <v>#DIV/0!</v>
      </c>
      <c r="CC98" s="36" t="e">
        <f t="shared" si="82"/>
        <v>#DIV/0!</v>
      </c>
      <c r="CD98" s="36" t="e">
        <f t="shared" si="82"/>
        <v>#DIV/0!</v>
      </c>
      <c r="CE98" s="36" t="e">
        <f t="shared" si="82"/>
        <v>#DIV/0!</v>
      </c>
      <c r="CF98" s="36" t="e">
        <f t="shared" si="82"/>
        <v>#DIV/0!</v>
      </c>
      <c r="CG98" s="36" t="e">
        <f t="shared" si="82"/>
        <v>#DIV/0!</v>
      </c>
      <c r="CH98" s="36" t="e">
        <f t="shared" si="82"/>
        <v>#DIV/0!</v>
      </c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</row>
    <row r="99" spans="2:124" ht="18" customHeight="1" x14ac:dyDescent="0.4">
      <c r="B99" s="243"/>
      <c r="C99" s="244"/>
      <c r="D99" s="150" t="s">
        <v>51</v>
      </c>
      <c r="E99" s="28">
        <v>170000000</v>
      </c>
      <c r="F99" s="37"/>
      <c r="G99" s="30"/>
      <c r="H99" s="28"/>
      <c r="I99" s="30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37"/>
      <c r="AK99" s="30"/>
      <c r="AL99" s="28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</row>
    <row r="100" spans="2:124" ht="18" customHeight="1" x14ac:dyDescent="0.4">
      <c r="B100" s="243"/>
      <c r="C100" s="244"/>
      <c r="D100" s="145" t="s">
        <v>103</v>
      </c>
      <c r="E100" s="34" t="s">
        <v>395</v>
      </c>
      <c r="F100" s="32"/>
      <c r="G100" s="33"/>
      <c r="H100" s="34"/>
      <c r="I100" s="33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2"/>
      <c r="AK100" s="33"/>
      <c r="AL100" s="34"/>
      <c r="AM100" s="33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</row>
    <row r="101" spans="2:124" ht="18" customHeight="1" x14ac:dyDescent="0.4">
      <c r="B101" s="243"/>
      <c r="C101" s="244"/>
      <c r="D101" s="145" t="s">
        <v>70</v>
      </c>
      <c r="E101" s="34">
        <v>16</v>
      </c>
      <c r="F101" s="32"/>
      <c r="G101" s="33"/>
      <c r="H101" s="34"/>
      <c r="I101" s="33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2"/>
      <c r="AK101" s="33"/>
      <c r="AL101" s="34"/>
      <c r="AM101" s="33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</row>
    <row r="102" spans="2:124" ht="18" customHeight="1" x14ac:dyDescent="0.4">
      <c r="B102" s="243"/>
      <c r="C102" s="244"/>
      <c r="D102" s="145" t="s">
        <v>107</v>
      </c>
      <c r="E102" s="31">
        <v>24</v>
      </c>
      <c r="F102" s="32"/>
      <c r="G102" s="33"/>
      <c r="H102" s="34"/>
      <c r="I102" s="33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1"/>
      <c r="AJ102" s="32"/>
      <c r="AK102" s="33"/>
      <c r="AL102" s="34"/>
      <c r="AM102" s="33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</row>
    <row r="103" spans="2:124" ht="18" customHeight="1" x14ac:dyDescent="0.4">
      <c r="B103" s="243"/>
      <c r="C103" s="244"/>
      <c r="D103" s="145" t="s">
        <v>108</v>
      </c>
      <c r="E103" s="31">
        <v>13547906</v>
      </c>
      <c r="F103" s="32"/>
      <c r="G103" s="33"/>
      <c r="H103" s="34"/>
      <c r="I103" s="33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1"/>
      <c r="AJ103" s="32"/>
      <c r="AK103" s="33"/>
      <c r="AL103" s="34"/>
      <c r="AM103" s="33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</row>
    <row r="104" spans="2:124" ht="18" customHeight="1" x14ac:dyDescent="0.4">
      <c r="B104" s="243"/>
      <c r="C104" s="244"/>
      <c r="D104" s="145" t="s">
        <v>71</v>
      </c>
      <c r="E104" s="34">
        <v>10625000</v>
      </c>
      <c r="F104" s="32"/>
      <c r="G104" s="33"/>
      <c r="H104" s="34"/>
      <c r="I104" s="33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2"/>
      <c r="AK104" s="33"/>
      <c r="AL104" s="34"/>
      <c r="AM104" s="33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</row>
    <row r="105" spans="2:124" ht="18" customHeight="1" x14ac:dyDescent="0.4">
      <c r="B105" s="243"/>
      <c r="C105" s="244"/>
      <c r="D105" s="145" t="s">
        <v>72</v>
      </c>
      <c r="E105" s="34">
        <v>10625000</v>
      </c>
      <c r="F105" s="32"/>
      <c r="G105" s="35"/>
      <c r="H105" s="34"/>
      <c r="I105" s="33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2"/>
      <c r="AK105" s="35"/>
      <c r="AL105" s="34"/>
      <c r="AM105" s="33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</row>
    <row r="106" spans="2:124" ht="18" customHeight="1" thickBot="1" x14ac:dyDescent="0.3">
      <c r="B106" s="243"/>
      <c r="C106" s="244"/>
      <c r="D106" s="149" t="s">
        <v>73</v>
      </c>
      <c r="E106" s="38">
        <f t="shared" ref="E106:X106" si="84">E99/E101</f>
        <v>10625000</v>
      </c>
      <c r="F106" s="38" t="e">
        <f t="shared" si="84"/>
        <v>#DIV/0!</v>
      </c>
      <c r="G106" s="38" t="e">
        <f t="shared" si="84"/>
        <v>#DIV/0!</v>
      </c>
      <c r="H106" s="38" t="e">
        <f t="shared" si="84"/>
        <v>#DIV/0!</v>
      </c>
      <c r="I106" s="38" t="e">
        <f t="shared" si="84"/>
        <v>#DIV/0!</v>
      </c>
      <c r="J106" s="38" t="e">
        <f t="shared" si="84"/>
        <v>#DIV/0!</v>
      </c>
      <c r="K106" s="38" t="e">
        <f t="shared" si="84"/>
        <v>#DIV/0!</v>
      </c>
      <c r="L106" s="38" t="e">
        <f t="shared" si="84"/>
        <v>#DIV/0!</v>
      </c>
      <c r="M106" s="38" t="e">
        <f t="shared" si="84"/>
        <v>#DIV/0!</v>
      </c>
      <c r="N106" s="38" t="e">
        <f t="shared" si="84"/>
        <v>#DIV/0!</v>
      </c>
      <c r="O106" s="38" t="e">
        <f t="shared" si="84"/>
        <v>#DIV/0!</v>
      </c>
      <c r="P106" s="38" t="e">
        <f t="shared" si="84"/>
        <v>#DIV/0!</v>
      </c>
      <c r="Q106" s="38" t="e">
        <f t="shared" si="84"/>
        <v>#DIV/0!</v>
      </c>
      <c r="R106" s="38" t="e">
        <f t="shared" si="84"/>
        <v>#DIV/0!</v>
      </c>
      <c r="S106" s="38" t="e">
        <f t="shared" si="84"/>
        <v>#DIV/0!</v>
      </c>
      <c r="T106" s="38" t="e">
        <f t="shared" si="84"/>
        <v>#DIV/0!</v>
      </c>
      <c r="U106" s="38" t="e">
        <f t="shared" si="84"/>
        <v>#DIV/0!</v>
      </c>
      <c r="V106" s="38" t="e">
        <f t="shared" si="84"/>
        <v>#DIV/0!</v>
      </c>
      <c r="W106" s="38" t="e">
        <f t="shared" si="84"/>
        <v>#DIV/0!</v>
      </c>
      <c r="X106" s="38" t="e">
        <f t="shared" si="84"/>
        <v>#DIV/0!</v>
      </c>
      <c r="Y106" s="38" t="e">
        <f t="shared" ref="Y106:BB106" si="85">Y99/Y101</f>
        <v>#DIV/0!</v>
      </c>
      <c r="Z106" s="38" t="e">
        <f t="shared" si="85"/>
        <v>#DIV/0!</v>
      </c>
      <c r="AA106" s="38" t="e">
        <f t="shared" si="85"/>
        <v>#DIV/0!</v>
      </c>
      <c r="AB106" s="38" t="e">
        <f t="shared" si="85"/>
        <v>#DIV/0!</v>
      </c>
      <c r="AC106" s="38" t="e">
        <f t="shared" si="85"/>
        <v>#DIV/0!</v>
      </c>
      <c r="AD106" s="38" t="e">
        <f t="shared" si="85"/>
        <v>#DIV/0!</v>
      </c>
      <c r="AE106" s="38" t="e">
        <f t="shared" si="85"/>
        <v>#DIV/0!</v>
      </c>
      <c r="AF106" s="38" t="e">
        <f t="shared" si="85"/>
        <v>#DIV/0!</v>
      </c>
      <c r="AG106" s="38" t="e">
        <f t="shared" si="85"/>
        <v>#DIV/0!</v>
      </c>
      <c r="AH106" s="38" t="e">
        <f t="shared" si="85"/>
        <v>#DIV/0!</v>
      </c>
      <c r="AI106" s="38" t="e">
        <f t="shared" si="85"/>
        <v>#DIV/0!</v>
      </c>
      <c r="AJ106" s="38" t="e">
        <f t="shared" si="85"/>
        <v>#DIV/0!</v>
      </c>
      <c r="AK106" s="38" t="e">
        <f t="shared" si="85"/>
        <v>#DIV/0!</v>
      </c>
      <c r="AL106" s="38" t="e">
        <f t="shared" si="85"/>
        <v>#DIV/0!</v>
      </c>
      <c r="AM106" s="38" t="e">
        <f t="shared" si="85"/>
        <v>#DIV/0!</v>
      </c>
      <c r="AN106" s="38" t="e">
        <f t="shared" si="85"/>
        <v>#DIV/0!</v>
      </c>
      <c r="AO106" s="38" t="e">
        <f t="shared" si="85"/>
        <v>#DIV/0!</v>
      </c>
      <c r="AP106" s="38" t="e">
        <f t="shared" si="85"/>
        <v>#DIV/0!</v>
      </c>
      <c r="AQ106" s="38" t="e">
        <f t="shared" si="85"/>
        <v>#DIV/0!</v>
      </c>
      <c r="AR106" s="38" t="e">
        <f t="shared" si="85"/>
        <v>#DIV/0!</v>
      </c>
      <c r="AS106" s="38" t="e">
        <f t="shared" si="85"/>
        <v>#DIV/0!</v>
      </c>
      <c r="AT106" s="38" t="e">
        <f t="shared" si="85"/>
        <v>#DIV/0!</v>
      </c>
      <c r="AU106" s="38" t="e">
        <f t="shared" si="85"/>
        <v>#DIV/0!</v>
      </c>
      <c r="AV106" s="38" t="e">
        <f t="shared" si="85"/>
        <v>#DIV/0!</v>
      </c>
      <c r="AW106" s="38" t="e">
        <f t="shared" si="85"/>
        <v>#DIV/0!</v>
      </c>
      <c r="AX106" s="38" t="e">
        <f t="shared" si="85"/>
        <v>#DIV/0!</v>
      </c>
      <c r="AY106" s="38" t="e">
        <f t="shared" si="85"/>
        <v>#DIV/0!</v>
      </c>
      <c r="AZ106" s="38" t="e">
        <f t="shared" si="85"/>
        <v>#DIV/0!</v>
      </c>
      <c r="BA106" s="38" t="e">
        <f t="shared" si="85"/>
        <v>#DIV/0!</v>
      </c>
      <c r="BB106" s="38" t="e">
        <f t="shared" si="85"/>
        <v>#DIV/0!</v>
      </c>
      <c r="BC106" s="38" t="e">
        <f t="shared" ref="BC106:CH106" si="86">BC99/BC101</f>
        <v>#DIV/0!</v>
      </c>
      <c r="BD106" s="38" t="e">
        <f t="shared" si="86"/>
        <v>#DIV/0!</v>
      </c>
      <c r="BE106" s="38" t="e">
        <f t="shared" si="86"/>
        <v>#DIV/0!</v>
      </c>
      <c r="BF106" s="38" t="e">
        <f t="shared" si="86"/>
        <v>#DIV/0!</v>
      </c>
      <c r="BG106" s="38" t="e">
        <f t="shared" si="86"/>
        <v>#DIV/0!</v>
      </c>
      <c r="BH106" s="38" t="e">
        <f t="shared" si="86"/>
        <v>#DIV/0!</v>
      </c>
      <c r="BI106" s="38" t="e">
        <f t="shared" si="86"/>
        <v>#DIV/0!</v>
      </c>
      <c r="BJ106" s="38" t="e">
        <f t="shared" si="86"/>
        <v>#DIV/0!</v>
      </c>
      <c r="BK106" s="38" t="e">
        <f t="shared" si="86"/>
        <v>#DIV/0!</v>
      </c>
      <c r="BL106" s="38" t="e">
        <f t="shared" ref="BL106" si="87">BL99/BL101</f>
        <v>#DIV/0!</v>
      </c>
      <c r="BM106" s="38" t="e">
        <f t="shared" si="86"/>
        <v>#DIV/0!</v>
      </c>
      <c r="BN106" s="38" t="e">
        <f t="shared" si="86"/>
        <v>#DIV/0!</v>
      </c>
      <c r="BO106" s="38" t="e">
        <f t="shared" si="86"/>
        <v>#DIV/0!</v>
      </c>
      <c r="BP106" s="38" t="e">
        <f t="shared" si="86"/>
        <v>#DIV/0!</v>
      </c>
      <c r="BQ106" s="38" t="e">
        <f t="shared" si="86"/>
        <v>#DIV/0!</v>
      </c>
      <c r="BR106" s="38" t="e">
        <f t="shared" si="86"/>
        <v>#DIV/0!</v>
      </c>
      <c r="BS106" s="38" t="e">
        <f t="shared" si="86"/>
        <v>#DIV/0!</v>
      </c>
      <c r="BT106" s="38" t="e">
        <f t="shared" si="86"/>
        <v>#DIV/0!</v>
      </c>
      <c r="BU106" s="38" t="e">
        <f t="shared" si="86"/>
        <v>#DIV/0!</v>
      </c>
      <c r="BV106" s="38" t="e">
        <f t="shared" si="86"/>
        <v>#DIV/0!</v>
      </c>
      <c r="BW106" s="38" t="e">
        <f t="shared" si="86"/>
        <v>#DIV/0!</v>
      </c>
      <c r="BX106" s="38" t="e">
        <f t="shared" si="86"/>
        <v>#DIV/0!</v>
      </c>
      <c r="BY106" s="38" t="e">
        <f t="shared" si="86"/>
        <v>#DIV/0!</v>
      </c>
      <c r="BZ106" s="38" t="e">
        <f t="shared" si="86"/>
        <v>#DIV/0!</v>
      </c>
      <c r="CA106" s="38" t="e">
        <f t="shared" si="86"/>
        <v>#DIV/0!</v>
      </c>
      <c r="CB106" s="38" t="e">
        <f t="shared" si="86"/>
        <v>#DIV/0!</v>
      </c>
      <c r="CC106" s="38" t="e">
        <f t="shared" si="86"/>
        <v>#DIV/0!</v>
      </c>
      <c r="CD106" s="38" t="e">
        <f t="shared" si="86"/>
        <v>#DIV/0!</v>
      </c>
      <c r="CE106" s="38" t="e">
        <f t="shared" si="86"/>
        <v>#DIV/0!</v>
      </c>
      <c r="CF106" s="38" t="e">
        <f t="shared" si="86"/>
        <v>#DIV/0!</v>
      </c>
      <c r="CG106" s="38" t="e">
        <f t="shared" si="86"/>
        <v>#DIV/0!</v>
      </c>
      <c r="CH106" s="38" t="e">
        <f t="shared" si="86"/>
        <v>#DIV/0!</v>
      </c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</row>
    <row r="107" spans="2:124" ht="18" customHeight="1" x14ac:dyDescent="0.4">
      <c r="B107" s="243"/>
      <c r="C107" s="244"/>
      <c r="D107" s="150" t="s">
        <v>52</v>
      </c>
      <c r="E107" s="34"/>
      <c r="F107" s="32"/>
      <c r="G107" s="33"/>
      <c r="H107" s="34"/>
      <c r="I107" s="33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2"/>
      <c r="AK107" s="33"/>
      <c r="AL107" s="34"/>
      <c r="AM107" s="33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</row>
    <row r="108" spans="2:124" ht="18" customHeight="1" x14ac:dyDescent="0.4">
      <c r="B108" s="243"/>
      <c r="C108" s="244"/>
      <c r="D108" s="145" t="s">
        <v>104</v>
      </c>
      <c r="E108" s="34"/>
      <c r="F108" s="32"/>
      <c r="G108" s="33"/>
      <c r="H108" s="34"/>
      <c r="I108" s="33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2"/>
      <c r="AK108" s="33"/>
      <c r="AL108" s="34"/>
      <c r="AM108" s="33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</row>
    <row r="109" spans="2:124" ht="18" customHeight="1" x14ac:dyDescent="0.4">
      <c r="B109" s="243"/>
      <c r="C109" s="244"/>
      <c r="D109" s="145" t="s">
        <v>74</v>
      </c>
      <c r="E109" s="34"/>
      <c r="F109" s="32"/>
      <c r="G109" s="33"/>
      <c r="H109" s="34"/>
      <c r="I109" s="33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2"/>
      <c r="AK109" s="33"/>
      <c r="AL109" s="34"/>
      <c r="AM109" s="33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</row>
    <row r="110" spans="2:124" ht="18" customHeight="1" x14ac:dyDescent="0.4">
      <c r="B110" s="243"/>
      <c r="C110" s="244"/>
      <c r="D110" s="145" t="s">
        <v>107</v>
      </c>
      <c r="E110" s="31"/>
      <c r="F110" s="32"/>
      <c r="G110" s="33"/>
      <c r="H110" s="34"/>
      <c r="I110" s="33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1"/>
      <c r="AJ110" s="32"/>
      <c r="AK110" s="33"/>
      <c r="AL110" s="34"/>
      <c r="AM110" s="33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</row>
    <row r="111" spans="2:124" ht="18" customHeight="1" x14ac:dyDescent="0.4">
      <c r="B111" s="243"/>
      <c r="C111" s="244"/>
      <c r="D111" s="145" t="s">
        <v>108</v>
      </c>
      <c r="E111" s="31"/>
      <c r="F111" s="32"/>
      <c r="G111" s="33"/>
      <c r="H111" s="34"/>
      <c r="I111" s="33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1"/>
      <c r="AJ111" s="32"/>
      <c r="AK111" s="33"/>
      <c r="AL111" s="34"/>
      <c r="AM111" s="33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</row>
    <row r="112" spans="2:124" ht="18" customHeight="1" x14ac:dyDescent="0.4">
      <c r="B112" s="243"/>
      <c r="C112" s="244"/>
      <c r="D112" s="145" t="s">
        <v>75</v>
      </c>
      <c r="E112" s="34"/>
      <c r="F112" s="32"/>
      <c r="G112" s="33"/>
      <c r="H112" s="34"/>
      <c r="I112" s="33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2"/>
      <c r="AK112" s="33"/>
      <c r="AL112" s="34"/>
      <c r="AM112" s="33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</row>
    <row r="113" spans="2:124" ht="18" customHeight="1" x14ac:dyDescent="0.4">
      <c r="B113" s="243"/>
      <c r="C113" s="244"/>
      <c r="D113" s="145" t="s">
        <v>76</v>
      </c>
      <c r="E113" s="34"/>
      <c r="F113" s="32"/>
      <c r="G113" s="35"/>
      <c r="H113" s="34"/>
      <c r="I113" s="33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2"/>
      <c r="AK113" s="35"/>
      <c r="AL113" s="34"/>
      <c r="AM113" s="33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</row>
    <row r="114" spans="2:124" ht="18" customHeight="1" thickBot="1" x14ac:dyDescent="0.3">
      <c r="B114" s="245"/>
      <c r="C114" s="246"/>
      <c r="D114" s="149" t="s">
        <v>77</v>
      </c>
      <c r="E114" s="38" t="e">
        <f>E107/E109</f>
        <v>#DIV/0!</v>
      </c>
      <c r="F114" s="38" t="e">
        <f t="shared" ref="F114:X114" si="88">F107/F109</f>
        <v>#DIV/0!</v>
      </c>
      <c r="G114" s="38" t="e">
        <f t="shared" si="88"/>
        <v>#DIV/0!</v>
      </c>
      <c r="H114" s="38" t="e">
        <f t="shared" si="88"/>
        <v>#DIV/0!</v>
      </c>
      <c r="I114" s="38" t="e">
        <f t="shared" si="88"/>
        <v>#DIV/0!</v>
      </c>
      <c r="J114" s="38" t="e">
        <f t="shared" si="88"/>
        <v>#DIV/0!</v>
      </c>
      <c r="K114" s="38" t="e">
        <f t="shared" si="88"/>
        <v>#DIV/0!</v>
      </c>
      <c r="L114" s="38" t="e">
        <f t="shared" si="88"/>
        <v>#DIV/0!</v>
      </c>
      <c r="M114" s="38" t="e">
        <f t="shared" si="88"/>
        <v>#DIV/0!</v>
      </c>
      <c r="N114" s="38" t="e">
        <f t="shared" si="88"/>
        <v>#DIV/0!</v>
      </c>
      <c r="O114" s="38" t="e">
        <f t="shared" si="88"/>
        <v>#DIV/0!</v>
      </c>
      <c r="P114" s="38" t="e">
        <f t="shared" si="88"/>
        <v>#DIV/0!</v>
      </c>
      <c r="Q114" s="38" t="e">
        <f t="shared" si="88"/>
        <v>#DIV/0!</v>
      </c>
      <c r="R114" s="38" t="e">
        <f t="shared" si="88"/>
        <v>#DIV/0!</v>
      </c>
      <c r="S114" s="38" t="e">
        <f t="shared" si="88"/>
        <v>#DIV/0!</v>
      </c>
      <c r="T114" s="38" t="e">
        <f t="shared" si="88"/>
        <v>#DIV/0!</v>
      </c>
      <c r="U114" s="38" t="e">
        <f t="shared" si="88"/>
        <v>#DIV/0!</v>
      </c>
      <c r="V114" s="38" t="e">
        <f t="shared" si="88"/>
        <v>#DIV/0!</v>
      </c>
      <c r="W114" s="38" t="e">
        <f t="shared" si="88"/>
        <v>#DIV/0!</v>
      </c>
      <c r="X114" s="38" t="e">
        <f t="shared" si="88"/>
        <v>#DIV/0!</v>
      </c>
      <c r="Y114" s="38" t="e">
        <f t="shared" ref="Y114:AH114" si="89">Y107/Y109</f>
        <v>#DIV/0!</v>
      </c>
      <c r="Z114" s="38" t="e">
        <f t="shared" si="89"/>
        <v>#DIV/0!</v>
      </c>
      <c r="AA114" s="38" t="e">
        <f t="shared" si="89"/>
        <v>#DIV/0!</v>
      </c>
      <c r="AB114" s="38" t="e">
        <f t="shared" si="89"/>
        <v>#DIV/0!</v>
      </c>
      <c r="AC114" s="38" t="e">
        <f t="shared" si="89"/>
        <v>#DIV/0!</v>
      </c>
      <c r="AD114" s="38" t="e">
        <f t="shared" si="89"/>
        <v>#DIV/0!</v>
      </c>
      <c r="AE114" s="38" t="e">
        <f t="shared" si="89"/>
        <v>#DIV/0!</v>
      </c>
      <c r="AF114" s="38" t="e">
        <f t="shared" si="89"/>
        <v>#DIV/0!</v>
      </c>
      <c r="AG114" s="38" t="e">
        <f t="shared" si="89"/>
        <v>#DIV/0!</v>
      </c>
      <c r="AH114" s="38" t="e">
        <f t="shared" si="89"/>
        <v>#DIV/0!</v>
      </c>
      <c r="AI114" s="38" t="e">
        <f>AI107/AI109</f>
        <v>#DIV/0!</v>
      </c>
      <c r="AJ114" s="38" t="e">
        <f t="shared" ref="AJ114:CH114" si="90">AJ107/AJ109</f>
        <v>#DIV/0!</v>
      </c>
      <c r="AK114" s="38" t="e">
        <f t="shared" si="90"/>
        <v>#DIV/0!</v>
      </c>
      <c r="AL114" s="38" t="e">
        <f t="shared" si="90"/>
        <v>#DIV/0!</v>
      </c>
      <c r="AM114" s="38" t="e">
        <f t="shared" si="90"/>
        <v>#DIV/0!</v>
      </c>
      <c r="AN114" s="38" t="e">
        <f t="shared" si="90"/>
        <v>#DIV/0!</v>
      </c>
      <c r="AO114" s="38" t="e">
        <f t="shared" si="90"/>
        <v>#DIV/0!</v>
      </c>
      <c r="AP114" s="38" t="e">
        <f t="shared" si="90"/>
        <v>#DIV/0!</v>
      </c>
      <c r="AQ114" s="38" t="e">
        <f t="shared" si="90"/>
        <v>#DIV/0!</v>
      </c>
      <c r="AR114" s="38" t="e">
        <f t="shared" si="90"/>
        <v>#DIV/0!</v>
      </c>
      <c r="AS114" s="38" t="e">
        <f t="shared" si="90"/>
        <v>#DIV/0!</v>
      </c>
      <c r="AT114" s="38" t="e">
        <f t="shared" si="90"/>
        <v>#DIV/0!</v>
      </c>
      <c r="AU114" s="38" t="e">
        <f t="shared" si="90"/>
        <v>#DIV/0!</v>
      </c>
      <c r="AV114" s="38" t="e">
        <f t="shared" si="90"/>
        <v>#DIV/0!</v>
      </c>
      <c r="AW114" s="38" t="e">
        <f t="shared" si="90"/>
        <v>#DIV/0!</v>
      </c>
      <c r="AX114" s="38" t="e">
        <f t="shared" si="90"/>
        <v>#DIV/0!</v>
      </c>
      <c r="AY114" s="38" t="e">
        <f t="shared" si="90"/>
        <v>#DIV/0!</v>
      </c>
      <c r="AZ114" s="38" t="e">
        <f t="shared" si="90"/>
        <v>#DIV/0!</v>
      </c>
      <c r="BA114" s="38" t="e">
        <f t="shared" si="90"/>
        <v>#DIV/0!</v>
      </c>
      <c r="BB114" s="38" t="e">
        <f t="shared" si="90"/>
        <v>#DIV/0!</v>
      </c>
      <c r="BC114" s="38" t="e">
        <f t="shared" si="90"/>
        <v>#DIV/0!</v>
      </c>
      <c r="BD114" s="38" t="e">
        <f t="shared" si="90"/>
        <v>#DIV/0!</v>
      </c>
      <c r="BE114" s="38" t="e">
        <f t="shared" si="90"/>
        <v>#DIV/0!</v>
      </c>
      <c r="BF114" s="38" t="e">
        <f t="shared" si="90"/>
        <v>#DIV/0!</v>
      </c>
      <c r="BG114" s="38" t="e">
        <f t="shared" si="90"/>
        <v>#DIV/0!</v>
      </c>
      <c r="BH114" s="38" t="e">
        <f t="shared" si="90"/>
        <v>#DIV/0!</v>
      </c>
      <c r="BI114" s="38" t="e">
        <f t="shared" si="90"/>
        <v>#DIV/0!</v>
      </c>
      <c r="BJ114" s="38" t="e">
        <f t="shared" si="90"/>
        <v>#DIV/0!</v>
      </c>
      <c r="BK114" s="38" t="e">
        <f t="shared" si="90"/>
        <v>#DIV/0!</v>
      </c>
      <c r="BL114" s="38" t="e">
        <f t="shared" ref="BL114" si="91">BL107/BL109</f>
        <v>#DIV/0!</v>
      </c>
      <c r="BM114" s="38" t="e">
        <f t="shared" si="90"/>
        <v>#DIV/0!</v>
      </c>
      <c r="BN114" s="38" t="e">
        <f t="shared" si="90"/>
        <v>#DIV/0!</v>
      </c>
      <c r="BO114" s="38" t="e">
        <f t="shared" si="90"/>
        <v>#DIV/0!</v>
      </c>
      <c r="BP114" s="38" t="e">
        <f t="shared" si="90"/>
        <v>#DIV/0!</v>
      </c>
      <c r="BQ114" s="38" t="e">
        <f t="shared" si="90"/>
        <v>#DIV/0!</v>
      </c>
      <c r="BR114" s="38" t="e">
        <f t="shared" si="90"/>
        <v>#DIV/0!</v>
      </c>
      <c r="BS114" s="38" t="e">
        <f t="shared" si="90"/>
        <v>#DIV/0!</v>
      </c>
      <c r="BT114" s="38" t="e">
        <f t="shared" si="90"/>
        <v>#DIV/0!</v>
      </c>
      <c r="BU114" s="38" t="e">
        <f t="shared" si="90"/>
        <v>#DIV/0!</v>
      </c>
      <c r="BV114" s="38" t="e">
        <f t="shared" si="90"/>
        <v>#DIV/0!</v>
      </c>
      <c r="BW114" s="38" t="e">
        <f t="shared" si="90"/>
        <v>#DIV/0!</v>
      </c>
      <c r="BX114" s="38" t="e">
        <f t="shared" si="90"/>
        <v>#DIV/0!</v>
      </c>
      <c r="BY114" s="38" t="e">
        <f t="shared" si="90"/>
        <v>#DIV/0!</v>
      </c>
      <c r="BZ114" s="38" t="e">
        <f t="shared" si="90"/>
        <v>#DIV/0!</v>
      </c>
      <c r="CA114" s="38" t="e">
        <f t="shared" si="90"/>
        <v>#DIV/0!</v>
      </c>
      <c r="CB114" s="38" t="e">
        <f t="shared" si="90"/>
        <v>#DIV/0!</v>
      </c>
      <c r="CC114" s="38" t="e">
        <f t="shared" si="90"/>
        <v>#DIV/0!</v>
      </c>
      <c r="CD114" s="38" t="e">
        <f t="shared" si="90"/>
        <v>#DIV/0!</v>
      </c>
      <c r="CE114" s="38" t="e">
        <f t="shared" si="90"/>
        <v>#DIV/0!</v>
      </c>
      <c r="CF114" s="38" t="e">
        <f t="shared" si="90"/>
        <v>#DIV/0!</v>
      </c>
      <c r="CG114" s="38" t="e">
        <f t="shared" si="90"/>
        <v>#DIV/0!</v>
      </c>
      <c r="CH114" s="38" t="e">
        <f t="shared" si="90"/>
        <v>#DIV/0!</v>
      </c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</row>
    <row r="115" spans="2:124" ht="18" customHeight="1" x14ac:dyDescent="0.4">
      <c r="B115" s="241" t="s">
        <v>64</v>
      </c>
      <c r="C115" s="242"/>
      <c r="D115" s="70" t="s">
        <v>78</v>
      </c>
      <c r="E115" s="151"/>
      <c r="F115" s="152"/>
      <c r="G115" s="153"/>
      <c r="H115" s="154"/>
      <c r="I115" s="154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2"/>
      <c r="AK115" s="153"/>
      <c r="AL115" s="154"/>
      <c r="AM115" s="154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  <c r="DB115" s="151"/>
      <c r="DC115" s="151"/>
      <c r="DD115" s="151"/>
      <c r="DE115" s="151"/>
      <c r="DF115" s="151"/>
      <c r="DG115" s="151"/>
      <c r="DH115" s="151"/>
      <c r="DI115" s="151"/>
      <c r="DJ115" s="151"/>
      <c r="DK115" s="151"/>
      <c r="DL115" s="151"/>
      <c r="DM115" s="151"/>
      <c r="DN115" s="151"/>
      <c r="DO115" s="151"/>
      <c r="DP115" s="151"/>
      <c r="DQ115" s="151"/>
      <c r="DR115" s="151"/>
      <c r="DS115" s="151"/>
      <c r="DT115" s="151"/>
    </row>
    <row r="116" spans="2:124" ht="18" customHeight="1" x14ac:dyDescent="0.4">
      <c r="B116" s="243"/>
      <c r="C116" s="244"/>
      <c r="D116" s="75" t="s">
        <v>32</v>
      </c>
      <c r="E116" s="39"/>
      <c r="F116" s="40"/>
      <c r="G116" s="39"/>
      <c r="H116" s="39"/>
      <c r="I116" s="41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40"/>
      <c r="AK116" s="39"/>
      <c r="AL116" s="39"/>
      <c r="AM116" s="41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</row>
    <row r="117" spans="2:124" ht="18" customHeight="1" x14ac:dyDescent="0.4">
      <c r="B117" s="243"/>
      <c r="C117" s="244"/>
      <c r="D117" s="75" t="s">
        <v>116</v>
      </c>
      <c r="E117" s="39"/>
      <c r="F117" s="40"/>
      <c r="G117" s="39"/>
      <c r="H117" s="39"/>
      <c r="I117" s="41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40"/>
      <c r="AK117" s="39"/>
      <c r="AL117" s="39"/>
      <c r="AM117" s="41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</row>
    <row r="118" spans="2:124" ht="18" customHeight="1" x14ac:dyDescent="0.4">
      <c r="B118" s="243"/>
      <c r="C118" s="244"/>
      <c r="D118" s="75" t="s">
        <v>63</v>
      </c>
      <c r="E118" s="39"/>
      <c r="F118" s="40"/>
      <c r="G118" s="39"/>
      <c r="H118" s="39"/>
      <c r="I118" s="41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40"/>
      <c r="AK118" s="39"/>
      <c r="AL118" s="39"/>
      <c r="AM118" s="41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</row>
    <row r="119" spans="2:124" ht="18" customHeight="1" thickBot="1" x14ac:dyDescent="0.45">
      <c r="B119" s="243"/>
      <c r="C119" s="244"/>
      <c r="D119" s="85" t="s">
        <v>38</v>
      </c>
      <c r="E119" s="155"/>
      <c r="F119" s="156"/>
      <c r="G119" s="157"/>
      <c r="H119" s="155"/>
      <c r="I119" s="157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6"/>
      <c r="AK119" s="157"/>
      <c r="AL119" s="155"/>
      <c r="AM119" s="157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  <c r="CW119" s="155"/>
      <c r="CX119" s="155"/>
      <c r="CY119" s="155"/>
      <c r="CZ119" s="155"/>
      <c r="DA119" s="155"/>
      <c r="DB119" s="155"/>
      <c r="DC119" s="155"/>
      <c r="DD119" s="155"/>
      <c r="DE119" s="155"/>
      <c r="DF119" s="155"/>
      <c r="DG119" s="155"/>
      <c r="DH119" s="155"/>
      <c r="DI119" s="155"/>
      <c r="DJ119" s="155"/>
      <c r="DK119" s="155"/>
      <c r="DL119" s="155"/>
      <c r="DM119" s="155"/>
      <c r="DN119" s="155"/>
      <c r="DO119" s="155"/>
      <c r="DP119" s="155"/>
      <c r="DQ119" s="155"/>
      <c r="DR119" s="155"/>
      <c r="DS119" s="155"/>
      <c r="DT119" s="155"/>
    </row>
    <row r="120" spans="2:124" ht="18" customHeight="1" x14ac:dyDescent="0.4">
      <c r="B120" s="243"/>
      <c r="C120" s="244"/>
      <c r="D120" s="70" t="s">
        <v>79</v>
      </c>
      <c r="E120" s="158"/>
      <c r="F120" s="152"/>
      <c r="G120" s="159"/>
      <c r="H120" s="160"/>
      <c r="I120" s="160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2"/>
      <c r="AK120" s="159"/>
      <c r="AL120" s="160"/>
      <c r="AM120" s="160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158"/>
      <c r="BT120" s="158"/>
      <c r="BU120" s="158"/>
      <c r="BV120" s="158"/>
      <c r="BW120" s="158"/>
      <c r="BX120" s="158"/>
      <c r="BY120" s="158"/>
      <c r="BZ120" s="158"/>
      <c r="CA120" s="158"/>
      <c r="CB120" s="158"/>
      <c r="CC120" s="158"/>
      <c r="CD120" s="158"/>
      <c r="CE120" s="158"/>
      <c r="CF120" s="158"/>
      <c r="CG120" s="158"/>
      <c r="CH120" s="158"/>
      <c r="CI120" s="158"/>
      <c r="CJ120" s="158"/>
      <c r="CK120" s="158"/>
      <c r="CL120" s="158"/>
      <c r="CM120" s="158"/>
      <c r="CN120" s="158"/>
      <c r="CO120" s="158"/>
      <c r="CP120" s="158"/>
      <c r="CQ120" s="158"/>
      <c r="CR120" s="158"/>
      <c r="CS120" s="158"/>
      <c r="CT120" s="158"/>
      <c r="CU120" s="158"/>
      <c r="CV120" s="158"/>
      <c r="CW120" s="158"/>
      <c r="CX120" s="158"/>
      <c r="CY120" s="158"/>
      <c r="CZ120" s="158"/>
      <c r="DA120" s="158"/>
      <c r="DB120" s="158"/>
      <c r="DC120" s="158"/>
      <c r="DD120" s="158"/>
      <c r="DE120" s="158"/>
      <c r="DF120" s="158"/>
      <c r="DG120" s="158"/>
      <c r="DH120" s="158"/>
      <c r="DI120" s="158"/>
      <c r="DJ120" s="158"/>
      <c r="DK120" s="158"/>
      <c r="DL120" s="158"/>
      <c r="DM120" s="158"/>
      <c r="DN120" s="158"/>
      <c r="DO120" s="158"/>
      <c r="DP120" s="158"/>
      <c r="DQ120" s="158"/>
      <c r="DR120" s="158"/>
      <c r="DS120" s="158"/>
      <c r="DT120" s="158"/>
    </row>
    <row r="121" spans="2:124" ht="18" customHeight="1" x14ac:dyDescent="0.4">
      <c r="B121" s="243"/>
      <c r="C121" s="244"/>
      <c r="D121" s="75" t="s">
        <v>80</v>
      </c>
      <c r="E121" s="39"/>
      <c r="F121" s="40"/>
      <c r="G121" s="39"/>
      <c r="H121" s="39"/>
      <c r="I121" s="41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40"/>
      <c r="AK121" s="39"/>
      <c r="AL121" s="39"/>
      <c r="AM121" s="41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</row>
    <row r="122" spans="2:124" ht="18" customHeight="1" x14ac:dyDescent="0.4">
      <c r="B122" s="243"/>
      <c r="C122" s="244"/>
      <c r="D122" s="75" t="s">
        <v>118</v>
      </c>
      <c r="E122" s="39"/>
      <c r="F122" s="40"/>
      <c r="G122" s="39"/>
      <c r="H122" s="39"/>
      <c r="I122" s="41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40"/>
      <c r="AK122" s="39"/>
      <c r="AL122" s="39"/>
      <c r="AM122" s="41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</row>
    <row r="123" spans="2:124" ht="18" customHeight="1" x14ac:dyDescent="0.4">
      <c r="B123" s="243"/>
      <c r="C123" s="244"/>
      <c r="D123" s="75" t="s">
        <v>81</v>
      </c>
      <c r="E123" s="39"/>
      <c r="F123" s="40"/>
      <c r="G123" s="39"/>
      <c r="H123" s="39"/>
      <c r="I123" s="41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40"/>
      <c r="AK123" s="39"/>
      <c r="AL123" s="39"/>
      <c r="AM123" s="41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</row>
    <row r="124" spans="2:124" ht="18" customHeight="1" thickBot="1" x14ac:dyDescent="0.45">
      <c r="B124" s="243"/>
      <c r="C124" s="244"/>
      <c r="D124" s="85" t="s">
        <v>82</v>
      </c>
      <c r="E124" s="155"/>
      <c r="F124" s="156"/>
      <c r="G124" s="157"/>
      <c r="H124" s="155"/>
      <c r="I124" s="157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6"/>
      <c r="AK124" s="157"/>
      <c r="AL124" s="155"/>
      <c r="AM124" s="157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</row>
    <row r="125" spans="2:124" ht="18" customHeight="1" x14ac:dyDescent="0.4">
      <c r="B125" s="243"/>
      <c r="C125" s="244"/>
      <c r="D125" s="70" t="s">
        <v>83</v>
      </c>
      <c r="E125" s="158"/>
      <c r="F125" s="152"/>
      <c r="G125" s="159"/>
      <c r="H125" s="160"/>
      <c r="I125" s="160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2"/>
      <c r="AK125" s="159"/>
      <c r="AL125" s="160"/>
      <c r="AM125" s="160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8"/>
      <c r="DC125" s="158"/>
      <c r="DD125" s="158"/>
      <c r="DE125" s="158"/>
      <c r="DF125" s="158"/>
      <c r="DG125" s="158"/>
      <c r="DH125" s="158"/>
      <c r="DI125" s="158"/>
      <c r="DJ125" s="158"/>
      <c r="DK125" s="158"/>
      <c r="DL125" s="158"/>
      <c r="DM125" s="158"/>
      <c r="DN125" s="158"/>
      <c r="DO125" s="158"/>
      <c r="DP125" s="158"/>
      <c r="DQ125" s="158"/>
      <c r="DR125" s="158"/>
      <c r="DS125" s="158"/>
      <c r="DT125" s="158"/>
    </row>
    <row r="126" spans="2:124" ht="18" customHeight="1" x14ac:dyDescent="0.4">
      <c r="B126" s="243"/>
      <c r="C126" s="244"/>
      <c r="D126" s="75" t="s">
        <v>84</v>
      </c>
      <c r="E126" s="39"/>
      <c r="F126" s="40"/>
      <c r="G126" s="39"/>
      <c r="H126" s="39"/>
      <c r="I126" s="41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40"/>
      <c r="AK126" s="39"/>
      <c r="AL126" s="39"/>
      <c r="AM126" s="41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</row>
    <row r="127" spans="2:124" ht="18" customHeight="1" x14ac:dyDescent="0.4">
      <c r="B127" s="243"/>
      <c r="C127" s="244"/>
      <c r="D127" s="75" t="s">
        <v>117</v>
      </c>
      <c r="E127" s="39"/>
      <c r="F127" s="40"/>
      <c r="G127" s="39"/>
      <c r="H127" s="39"/>
      <c r="I127" s="41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40"/>
      <c r="AK127" s="39"/>
      <c r="AL127" s="39"/>
      <c r="AM127" s="41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</row>
    <row r="128" spans="2:124" ht="18" customHeight="1" x14ac:dyDescent="0.4">
      <c r="B128" s="243"/>
      <c r="C128" s="244"/>
      <c r="D128" s="75" t="s">
        <v>85</v>
      </c>
      <c r="E128" s="39"/>
      <c r="F128" s="40"/>
      <c r="G128" s="39"/>
      <c r="H128" s="39"/>
      <c r="I128" s="41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40"/>
      <c r="AK128" s="39"/>
      <c r="AL128" s="39"/>
      <c r="AM128" s="41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</row>
    <row r="129" spans="2:124" ht="18" customHeight="1" thickBot="1" x14ac:dyDescent="0.45">
      <c r="B129" s="245"/>
      <c r="C129" s="246"/>
      <c r="D129" s="85" t="s">
        <v>86</v>
      </c>
      <c r="E129" s="155"/>
      <c r="F129" s="156"/>
      <c r="G129" s="157"/>
      <c r="H129" s="155"/>
      <c r="I129" s="157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6"/>
      <c r="AK129" s="157"/>
      <c r="AL129" s="155"/>
      <c r="AM129" s="157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  <c r="CS129" s="155"/>
      <c r="CT129" s="155"/>
      <c r="CU129" s="155"/>
      <c r="CV129" s="155"/>
      <c r="CW129" s="155"/>
      <c r="CX129" s="155"/>
      <c r="CY129" s="155"/>
      <c r="CZ129" s="155"/>
      <c r="DA129" s="155"/>
      <c r="DB129" s="155"/>
      <c r="DC129" s="155"/>
      <c r="DD129" s="155"/>
      <c r="DE129" s="155"/>
      <c r="DF129" s="155"/>
      <c r="DG129" s="155"/>
      <c r="DH129" s="155"/>
      <c r="DI129" s="155"/>
      <c r="DJ129" s="155"/>
      <c r="DK129" s="155"/>
      <c r="DL129" s="155"/>
      <c r="DM129" s="155"/>
      <c r="DN129" s="155"/>
      <c r="DO129" s="155"/>
      <c r="DP129" s="155"/>
      <c r="DQ129" s="155"/>
      <c r="DR129" s="155"/>
      <c r="DS129" s="155"/>
      <c r="DT129" s="155"/>
    </row>
  </sheetData>
  <sheetProtection algorithmName="SHA-512" hashValue="VszCPVqNEWEGp83ABOMqgQvg34ZXTcu1zqfbElZTqfIetlS4rgChZLzqCZIH3pCWYNWF8m6nnuANqKUxdQr3XA==" saltValue="lSI93+3q7Codl3GeAUIvjw==" spinCount="100000" sheet="1" objects="1" scenarios="1" selectLockedCells="1"/>
  <mergeCells count="10"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</mergeCells>
  <dataValidations count="3">
    <dataValidation type="whole" operator="greaterThanOrEqual" allowBlank="1" showInputMessage="1" showErrorMessage="1" errorTitle="هشدار" error="فقط عدد وارد کنید" promptTitle="اطلاعات" prompt="لطفا عددی بزرگتر از 1 وارد کنید." sqref="BH13:CH14">
      <formula1>1</formula1>
    </dataValidation>
    <dataValidation type="whole" operator="greaterThanOrEqual" allowBlank="1" showInputMessage="1" showErrorMessage="1" error="لطفا فقط عدد وارد کنید" sqref="BH19:CH19 BH22:BK22 CH22 BL23:CG23">
      <formula1>0</formula1>
    </dataValidation>
    <dataValidation type="whole" operator="greaterThanOrEqual" allowBlank="1" showInputMessage="1" showErrorMessage="1" error="لطفا فقط عدد وارد کنید." sqref="BH17:CH17">
      <formula1>0</formula1>
    </dataValidation>
  </dataValidations>
  <pageMargins left="0.45" right="0.45" top="0.25" bottom="0.25" header="0.3" footer="0.05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rightToLeft="1" tabSelected="1" workbookViewId="0">
      <selection activeCell="E7" sqref="E7"/>
    </sheetView>
  </sheetViews>
  <sheetFormatPr defaultColWidth="9.140625" defaultRowHeight="18.75" x14ac:dyDescent="0.45"/>
  <cols>
    <col min="1" max="1" width="7.5703125" style="186" customWidth="1"/>
    <col min="2" max="2" width="8.42578125" style="186" customWidth="1"/>
    <col min="3" max="3" width="38" style="187" customWidth="1"/>
    <col min="4" max="4" width="11" style="188" customWidth="1"/>
    <col min="5" max="5" width="14.28515625" style="189" customWidth="1"/>
    <col min="6" max="6" width="8.7109375" style="189" customWidth="1"/>
    <col min="7" max="7" width="9.85546875" style="189" customWidth="1"/>
    <col min="8" max="8" width="10.140625" style="189" customWidth="1"/>
    <col min="9" max="9" width="9.28515625" style="186" customWidth="1"/>
    <col min="10" max="16384" width="9.140625" style="186"/>
  </cols>
  <sheetData>
    <row r="1" spans="2:8" ht="19.5" thickBot="1" x14ac:dyDescent="0.5"/>
    <row r="2" spans="2:8" ht="19.5" thickBot="1" x14ac:dyDescent="0.5">
      <c r="B2" s="247" t="s">
        <v>572</v>
      </c>
      <c r="C2" s="248"/>
      <c r="D2" s="190" t="s">
        <v>136</v>
      </c>
      <c r="E2" s="191" t="s">
        <v>573</v>
      </c>
      <c r="F2" s="192"/>
      <c r="G2" s="192"/>
      <c r="H2" s="193"/>
    </row>
    <row r="3" spans="2:8" ht="18" x14ac:dyDescent="0.45">
      <c r="B3" s="249" t="s">
        <v>20</v>
      </c>
      <c r="C3" s="194" t="s">
        <v>574</v>
      </c>
      <c r="D3" s="195">
        <v>1</v>
      </c>
      <c r="E3" s="196">
        <f t="shared" ref="E3:E8" si="0">SUM(D3:D3)</f>
        <v>1</v>
      </c>
      <c r="F3" s="193"/>
      <c r="G3" s="193"/>
      <c r="H3" s="192"/>
    </row>
    <row r="4" spans="2:8" ht="18" x14ac:dyDescent="0.4">
      <c r="B4" s="250"/>
      <c r="C4" s="197" t="s">
        <v>575</v>
      </c>
      <c r="D4" s="198">
        <v>1</v>
      </c>
      <c r="E4" s="199">
        <f t="shared" si="0"/>
        <v>1</v>
      </c>
      <c r="F4" s="192"/>
      <c r="G4" s="192"/>
      <c r="H4" s="192"/>
    </row>
    <row r="5" spans="2:8" thickBot="1" x14ac:dyDescent="0.5">
      <c r="B5" s="250"/>
      <c r="C5" s="200" t="s">
        <v>576</v>
      </c>
      <c r="D5" s="201">
        <v>10</v>
      </c>
      <c r="E5" s="202">
        <f t="shared" si="0"/>
        <v>10</v>
      </c>
      <c r="F5" s="193"/>
      <c r="G5" s="193"/>
      <c r="H5" s="193"/>
    </row>
    <row r="6" spans="2:8" ht="18" x14ac:dyDescent="0.4">
      <c r="B6" s="251" t="s">
        <v>17</v>
      </c>
      <c r="C6" s="239" t="s">
        <v>577</v>
      </c>
      <c r="D6" s="203">
        <f>روستا!H55</f>
        <v>40</v>
      </c>
      <c r="E6" s="204">
        <f t="shared" si="0"/>
        <v>40</v>
      </c>
      <c r="F6" s="192"/>
      <c r="G6" s="192"/>
      <c r="H6" s="192"/>
    </row>
    <row r="7" spans="2:8" ht="18" x14ac:dyDescent="0.45">
      <c r="B7" s="252"/>
      <c r="C7" s="205" t="s">
        <v>578</v>
      </c>
      <c r="D7" s="206">
        <f>روستا!G55</f>
        <v>82</v>
      </c>
      <c r="E7" s="207">
        <f t="shared" si="0"/>
        <v>82</v>
      </c>
      <c r="F7" s="193"/>
      <c r="G7" s="193"/>
      <c r="H7" s="193"/>
    </row>
    <row r="8" spans="2:8" ht="18" x14ac:dyDescent="0.4">
      <c r="B8" s="252"/>
      <c r="C8" s="205" t="s">
        <v>579</v>
      </c>
      <c r="D8" s="206">
        <f>SUM(payesh!E13:CH13)</f>
        <v>1207</v>
      </c>
      <c r="E8" s="207">
        <f t="shared" si="0"/>
        <v>1207</v>
      </c>
      <c r="F8" s="192"/>
      <c r="G8" s="192"/>
      <c r="H8" s="192"/>
    </row>
    <row r="9" spans="2:8" ht="18" x14ac:dyDescent="0.4">
      <c r="B9" s="252"/>
      <c r="C9" s="205" t="s">
        <v>580</v>
      </c>
      <c r="D9" s="206">
        <f>D8/D7</f>
        <v>14.719512195121951</v>
      </c>
      <c r="E9" s="207">
        <f t="shared" ref="E9" si="1">E8/E7</f>
        <v>14.719512195121951</v>
      </c>
      <c r="F9" s="192"/>
      <c r="G9" s="192"/>
      <c r="H9" s="192"/>
    </row>
    <row r="10" spans="2:8" ht="18" x14ac:dyDescent="0.45">
      <c r="B10" s="252"/>
      <c r="C10" s="205" t="s">
        <v>1</v>
      </c>
      <c r="D10" s="208">
        <f>SUM(payesh!E14:CH14)</f>
        <v>1122</v>
      </c>
      <c r="E10" s="207">
        <f>SUM(D10:D10)</f>
        <v>1122</v>
      </c>
      <c r="F10" s="193"/>
      <c r="G10" s="193"/>
      <c r="H10" s="193"/>
    </row>
    <row r="11" spans="2:8" x14ac:dyDescent="0.45">
      <c r="B11" s="252"/>
      <c r="C11" s="205" t="s">
        <v>3</v>
      </c>
      <c r="D11" s="208">
        <f>AVERAGE(payesh!E16:CH16)</f>
        <v>91.763937282229975</v>
      </c>
      <c r="E11" s="209">
        <f t="shared" ref="E11" si="2">ROUND((E10/E8*100),-0.1)</f>
        <v>93</v>
      </c>
      <c r="F11" s="193"/>
      <c r="G11" s="193"/>
      <c r="H11" s="193"/>
    </row>
    <row r="12" spans="2:8" ht="31.5" x14ac:dyDescent="0.45">
      <c r="B12" s="252"/>
      <c r="C12" s="205" t="s">
        <v>581</v>
      </c>
      <c r="D12" s="208">
        <f>SUM(payesh!E17:CH17)</f>
        <v>1</v>
      </c>
      <c r="E12" s="207">
        <f>SUM(D12:D12)</f>
        <v>1</v>
      </c>
      <c r="F12" s="193"/>
      <c r="G12" s="193"/>
      <c r="H12" s="193"/>
    </row>
    <row r="13" spans="2:8" ht="31.5" x14ac:dyDescent="0.4">
      <c r="B13" s="252"/>
      <c r="C13" s="205" t="s">
        <v>582</v>
      </c>
      <c r="D13" s="208">
        <f>AVERAGE(payesh!E18:CH18)</f>
        <v>7.1736011477761832E-2</v>
      </c>
      <c r="E13" s="207">
        <f t="shared" ref="E13" si="3">E12/E8*100</f>
        <v>8.2850041425020712E-2</v>
      </c>
      <c r="F13" s="192"/>
      <c r="G13" s="192"/>
      <c r="H13" s="192"/>
    </row>
    <row r="14" spans="2:8" ht="31.5" x14ac:dyDescent="0.45">
      <c r="B14" s="252"/>
      <c r="C14" s="205" t="s">
        <v>130</v>
      </c>
      <c r="D14" s="208">
        <f>SUM(payesh!E19:CH19)</f>
        <v>38</v>
      </c>
      <c r="E14" s="207">
        <f>SUM(D14:D14)</f>
        <v>38</v>
      </c>
      <c r="F14" s="193"/>
      <c r="G14" s="193"/>
      <c r="H14" s="193"/>
    </row>
    <row r="15" spans="2:8" ht="31.5" x14ac:dyDescent="0.4">
      <c r="B15" s="252"/>
      <c r="C15" s="205" t="s">
        <v>583</v>
      </c>
      <c r="D15" s="208">
        <f>AVERAGE(payesh!E20:CH20)</f>
        <v>3.3650681973852703</v>
      </c>
      <c r="E15" s="207">
        <f t="shared" ref="E15" si="4">E14/E8*100</f>
        <v>3.1483015741507874</v>
      </c>
      <c r="F15" s="192"/>
      <c r="G15" s="192"/>
      <c r="H15" s="192"/>
    </row>
    <row r="16" spans="2:8" thickBot="1" x14ac:dyDescent="0.5">
      <c r="B16" s="253"/>
      <c r="C16" s="210" t="s">
        <v>4</v>
      </c>
      <c r="D16" s="211">
        <f>AVERAGE(payesh!E23:CH23)</f>
        <v>36.544303797468352</v>
      </c>
      <c r="E16" s="212">
        <f>D16</f>
        <v>36.544303797468352</v>
      </c>
      <c r="F16" s="193"/>
      <c r="G16" s="193"/>
      <c r="H16" s="193"/>
    </row>
    <row r="17" spans="2:9" ht="18" x14ac:dyDescent="0.4">
      <c r="B17" s="254" t="s">
        <v>584</v>
      </c>
      <c r="C17" s="213" t="s">
        <v>585</v>
      </c>
      <c r="D17" s="214">
        <f>SUM(payesh!E35:CH35)/1000</f>
        <v>1554201.223</v>
      </c>
      <c r="E17" s="215">
        <f>SUM(D17:D17)</f>
        <v>1554201.223</v>
      </c>
      <c r="F17" s="192"/>
      <c r="G17" s="192"/>
      <c r="H17" s="192"/>
    </row>
    <row r="18" spans="2:9" ht="18" x14ac:dyDescent="0.45">
      <c r="B18" s="255"/>
      <c r="C18" s="216" t="s">
        <v>586</v>
      </c>
      <c r="D18" s="217">
        <f>SUM(payesh!E77:CH77)</f>
        <v>819</v>
      </c>
      <c r="E18" s="218">
        <f>SUM(D18:D18)</f>
        <v>819</v>
      </c>
      <c r="F18" s="193"/>
      <c r="G18" s="193"/>
      <c r="H18" s="193"/>
    </row>
    <row r="19" spans="2:9" ht="18" x14ac:dyDescent="0.4">
      <c r="B19" s="255"/>
      <c r="C19" s="216" t="s">
        <v>587</v>
      </c>
      <c r="D19" s="217">
        <f>SUM(payesh!E78:CH78)/1000</f>
        <v>3161590</v>
      </c>
      <c r="E19" s="218">
        <f>SUM(D19:D19)</f>
        <v>3161590</v>
      </c>
      <c r="F19" s="192"/>
      <c r="G19" s="192"/>
      <c r="H19" s="192"/>
    </row>
    <row r="20" spans="2:9" ht="18" x14ac:dyDescent="0.4">
      <c r="B20" s="255"/>
      <c r="C20" s="216" t="s">
        <v>588</v>
      </c>
      <c r="D20" s="217">
        <f>D19/D18</f>
        <v>3860.3052503052504</v>
      </c>
      <c r="E20" s="218">
        <f t="shared" ref="E20" si="5">E19/E18</f>
        <v>3860.3052503052504</v>
      </c>
      <c r="F20" s="192"/>
      <c r="G20" s="192"/>
      <c r="H20" s="192"/>
    </row>
    <row r="21" spans="2:9" ht="32.25" thickBot="1" x14ac:dyDescent="0.45">
      <c r="B21" s="256"/>
      <c r="C21" s="219" t="s">
        <v>589</v>
      </c>
      <c r="D21" s="220">
        <f>AVERAGE(payesh!E85:CH85)</f>
        <v>100</v>
      </c>
      <c r="E21" s="221">
        <v>100</v>
      </c>
      <c r="F21" s="192"/>
      <c r="G21" s="192"/>
      <c r="H21" s="192"/>
    </row>
    <row r="22" spans="2:9" ht="18" x14ac:dyDescent="0.45">
      <c r="B22" s="257" t="s">
        <v>590</v>
      </c>
      <c r="C22" s="222" t="s">
        <v>591</v>
      </c>
      <c r="D22" s="223">
        <v>2</v>
      </c>
      <c r="E22" s="224">
        <f t="shared" ref="E22:E27" si="6">SUM(D22:D22)</f>
        <v>2</v>
      </c>
      <c r="F22" s="193"/>
      <c r="G22" s="193"/>
      <c r="H22" s="193"/>
      <c r="I22" s="225"/>
    </row>
    <row r="23" spans="2:9" ht="18" x14ac:dyDescent="0.4">
      <c r="B23" s="258"/>
      <c r="C23" s="197" t="s">
        <v>592</v>
      </c>
      <c r="D23" s="226">
        <v>46</v>
      </c>
      <c r="E23" s="227">
        <f t="shared" si="6"/>
        <v>46</v>
      </c>
      <c r="F23" s="192"/>
      <c r="G23" s="192"/>
      <c r="H23" s="192"/>
      <c r="I23" s="225"/>
    </row>
    <row r="24" spans="2:9" ht="18" x14ac:dyDescent="0.45">
      <c r="B24" s="258"/>
      <c r="C24" s="197" t="s">
        <v>593</v>
      </c>
      <c r="D24" s="226">
        <v>7925000</v>
      </c>
      <c r="E24" s="227">
        <f t="shared" si="6"/>
        <v>7925000</v>
      </c>
      <c r="F24" s="193"/>
      <c r="G24" s="193"/>
      <c r="H24" s="193"/>
      <c r="I24" s="225"/>
    </row>
    <row r="25" spans="2:9" ht="18" x14ac:dyDescent="0.4">
      <c r="B25" s="258"/>
      <c r="C25" s="228" t="s">
        <v>594</v>
      </c>
      <c r="D25" s="226">
        <f>SUM(payesh!E89:CH89)</f>
        <v>45</v>
      </c>
      <c r="E25" s="227">
        <f t="shared" si="6"/>
        <v>45</v>
      </c>
      <c r="F25" s="192"/>
      <c r="G25" s="192"/>
      <c r="H25" s="192"/>
      <c r="I25" s="225"/>
    </row>
    <row r="26" spans="2:9" ht="18" x14ac:dyDescent="0.45">
      <c r="B26" s="258"/>
      <c r="C26" s="228" t="s">
        <v>595</v>
      </c>
      <c r="D26" s="226">
        <f>SUM(payesh!E91:CH91,E99)/1000</f>
        <v>7500000</v>
      </c>
      <c r="E26" s="227">
        <f t="shared" si="6"/>
        <v>7500000</v>
      </c>
      <c r="F26" s="193"/>
      <c r="G26" s="193"/>
      <c r="H26" s="193"/>
      <c r="I26" s="225"/>
    </row>
    <row r="27" spans="2:9" ht="31.5" x14ac:dyDescent="0.45">
      <c r="B27" s="258"/>
      <c r="C27" s="228" t="s">
        <v>596</v>
      </c>
      <c r="D27" s="229">
        <v>0.24</v>
      </c>
      <c r="E27" s="227">
        <f t="shared" si="6"/>
        <v>0.24</v>
      </c>
    </row>
    <row r="28" spans="2:9" ht="31.5" x14ac:dyDescent="0.45">
      <c r="B28" s="258"/>
      <c r="C28" s="228" t="s">
        <v>597</v>
      </c>
      <c r="D28" s="229">
        <f>AVERAGE(payesh!E94:CH94)</f>
        <v>24</v>
      </c>
      <c r="E28" s="227"/>
    </row>
    <row r="29" spans="2:9" x14ac:dyDescent="0.45">
      <c r="B29" s="258"/>
      <c r="C29" s="228" t="s">
        <v>598</v>
      </c>
      <c r="D29" s="226">
        <f>SUM(payesh!E93:CH93)+payesh!E101</f>
        <v>669</v>
      </c>
      <c r="E29" s="227">
        <f>SUM(A29:D29)</f>
        <v>669</v>
      </c>
    </row>
    <row r="30" spans="2:9" x14ac:dyDescent="0.45">
      <c r="B30" s="258"/>
      <c r="C30" s="228" t="s">
        <v>599</v>
      </c>
      <c r="D30" s="226">
        <f>D26/D29</f>
        <v>11210.762331838565</v>
      </c>
      <c r="E30" s="227">
        <f t="shared" ref="E30" si="7">E26/E29</f>
        <v>11210.762331838565</v>
      </c>
    </row>
    <row r="31" spans="2:9" ht="19.5" thickBot="1" x14ac:dyDescent="0.5">
      <c r="B31" s="259"/>
      <c r="C31" s="230" t="s">
        <v>600</v>
      </c>
      <c r="D31" s="231">
        <f>100</f>
        <v>100</v>
      </c>
      <c r="E31" s="232"/>
    </row>
  </sheetData>
  <mergeCells count="5">
    <mergeCell ref="B2:C2"/>
    <mergeCell ref="B3:B5"/>
    <mergeCell ref="B6:B16"/>
    <mergeCell ref="B17:B21"/>
    <mergeCell ref="B22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Q55"/>
  <sheetViews>
    <sheetView rightToLeft="1" topLeftCell="A37" workbookViewId="0">
      <selection activeCell="H45" sqref="H45:H54"/>
    </sheetView>
  </sheetViews>
  <sheetFormatPr defaultRowHeight="17.25" x14ac:dyDescent="0.25"/>
  <cols>
    <col min="1" max="6" width="9.140625" style="233"/>
    <col min="7" max="7" width="13.140625" style="233" customWidth="1"/>
    <col min="8" max="16384" width="9.140625" style="233"/>
  </cols>
  <sheetData>
    <row r="3" spans="6:17" ht="18.75" x14ac:dyDescent="0.25">
      <c r="H3" s="234">
        <v>1</v>
      </c>
      <c r="I3" s="234">
        <v>2</v>
      </c>
      <c r="J3" s="234">
        <v>3</v>
      </c>
      <c r="K3" s="234">
        <v>4</v>
      </c>
      <c r="L3" s="234">
        <v>5</v>
      </c>
      <c r="M3" s="234">
        <v>6</v>
      </c>
      <c r="N3" s="234">
        <v>7</v>
      </c>
      <c r="O3" s="234">
        <v>8</v>
      </c>
      <c r="P3" s="234">
        <v>9</v>
      </c>
      <c r="Q3" s="234">
        <v>10</v>
      </c>
    </row>
    <row r="4" spans="6:17" ht="18.75" x14ac:dyDescent="0.25">
      <c r="F4" s="234" t="s">
        <v>607</v>
      </c>
      <c r="G4" s="235" t="s">
        <v>48</v>
      </c>
      <c r="H4" s="260" t="s">
        <v>601</v>
      </c>
      <c r="I4" s="260"/>
      <c r="J4" s="260"/>
      <c r="K4" s="260"/>
      <c r="L4" s="260"/>
      <c r="M4" s="260"/>
      <c r="N4" s="260"/>
      <c r="O4" s="260"/>
      <c r="P4" s="260"/>
      <c r="Q4" s="260"/>
    </row>
    <row r="5" spans="6:17" ht="18" x14ac:dyDescent="0.25">
      <c r="F5" s="237">
        <v>1</v>
      </c>
      <c r="G5" s="237" t="s">
        <v>137</v>
      </c>
      <c r="H5" s="238">
        <v>1</v>
      </c>
      <c r="I5" s="238">
        <v>1</v>
      </c>
      <c r="J5" s="238">
        <v>1</v>
      </c>
      <c r="K5" s="238">
        <v>1</v>
      </c>
      <c r="L5" s="238">
        <v>1</v>
      </c>
      <c r="M5" s="238">
        <v>1</v>
      </c>
      <c r="N5" s="240"/>
      <c r="O5" s="240"/>
      <c r="P5" s="240"/>
      <c r="Q5" s="240"/>
    </row>
    <row r="6" spans="6:17" ht="18" x14ac:dyDescent="0.25">
      <c r="F6" s="237">
        <v>2</v>
      </c>
      <c r="G6" s="237" t="s">
        <v>138</v>
      </c>
      <c r="H6" s="238">
        <v>1</v>
      </c>
      <c r="I6" s="238">
        <v>1</v>
      </c>
      <c r="J6" s="238">
        <v>1</v>
      </c>
      <c r="K6" s="238">
        <v>1</v>
      </c>
      <c r="L6" s="238">
        <v>1</v>
      </c>
      <c r="M6" s="238">
        <v>1</v>
      </c>
      <c r="N6" s="240"/>
      <c r="O6" s="240"/>
      <c r="P6" s="240"/>
      <c r="Q6" s="240"/>
    </row>
    <row r="7" spans="6:17" ht="18" x14ac:dyDescent="0.25">
      <c r="F7" s="237">
        <v>3</v>
      </c>
      <c r="G7" s="237" t="s">
        <v>602</v>
      </c>
      <c r="H7" s="238">
        <v>1</v>
      </c>
      <c r="I7" s="238">
        <v>1</v>
      </c>
      <c r="J7" s="238">
        <v>1</v>
      </c>
      <c r="K7" s="238">
        <v>1</v>
      </c>
      <c r="L7" s="240"/>
      <c r="M7" s="240"/>
      <c r="N7" s="240"/>
      <c r="O7" s="240"/>
      <c r="P7" s="240"/>
      <c r="Q7" s="240"/>
    </row>
    <row r="8" spans="6:17" ht="18" x14ac:dyDescent="0.25">
      <c r="F8" s="237">
        <v>4</v>
      </c>
      <c r="G8" s="237" t="s">
        <v>140</v>
      </c>
      <c r="H8" s="238">
        <v>1</v>
      </c>
      <c r="I8" s="238">
        <v>1</v>
      </c>
      <c r="J8" s="238">
        <v>1</v>
      </c>
      <c r="K8" s="238">
        <v>1</v>
      </c>
      <c r="L8" s="238">
        <v>1</v>
      </c>
      <c r="M8" s="240"/>
      <c r="N8" s="240"/>
      <c r="O8" s="240"/>
      <c r="P8" s="240"/>
      <c r="Q8" s="240"/>
    </row>
    <row r="9" spans="6:17" ht="18" x14ac:dyDescent="0.25">
      <c r="F9" s="237">
        <v>5</v>
      </c>
      <c r="G9" s="237" t="s">
        <v>141</v>
      </c>
      <c r="H9" s="238">
        <v>1</v>
      </c>
      <c r="I9" s="238">
        <v>1</v>
      </c>
      <c r="J9" s="240"/>
      <c r="K9" s="240"/>
      <c r="L9" s="240"/>
      <c r="M9" s="240"/>
      <c r="N9" s="240"/>
      <c r="O9" s="240"/>
      <c r="P9" s="240"/>
      <c r="Q9" s="240"/>
    </row>
    <row r="10" spans="6:17" ht="18" x14ac:dyDescent="0.25">
      <c r="F10" s="237">
        <v>6</v>
      </c>
      <c r="G10" s="237" t="s">
        <v>142</v>
      </c>
      <c r="H10" s="238">
        <v>1</v>
      </c>
      <c r="I10" s="238">
        <v>1</v>
      </c>
      <c r="J10" s="240"/>
      <c r="K10" s="240"/>
      <c r="L10" s="240"/>
      <c r="M10" s="240"/>
      <c r="N10" s="240"/>
      <c r="O10" s="240"/>
      <c r="P10" s="240"/>
      <c r="Q10" s="240"/>
    </row>
    <row r="11" spans="6:17" ht="18" x14ac:dyDescent="0.25">
      <c r="F11" s="237">
        <v>7</v>
      </c>
      <c r="G11" s="237" t="s">
        <v>436</v>
      </c>
      <c r="H11" s="238">
        <v>1</v>
      </c>
      <c r="I11" s="238">
        <v>1</v>
      </c>
      <c r="J11" s="240"/>
      <c r="K11" s="240"/>
      <c r="L11" s="240"/>
      <c r="M11" s="240"/>
      <c r="N11" s="240"/>
      <c r="O11" s="240"/>
      <c r="P11" s="240"/>
      <c r="Q11" s="240"/>
    </row>
    <row r="12" spans="6:17" ht="18" x14ac:dyDescent="0.25">
      <c r="F12" s="237">
        <v>8</v>
      </c>
      <c r="G12" s="237" t="s">
        <v>144</v>
      </c>
      <c r="H12" s="238">
        <v>1</v>
      </c>
      <c r="I12" s="238">
        <v>1</v>
      </c>
      <c r="J12" s="238">
        <v>1</v>
      </c>
      <c r="K12" s="238">
        <v>1</v>
      </c>
      <c r="L12" s="238">
        <v>1</v>
      </c>
      <c r="M12" s="240"/>
      <c r="N12" s="240"/>
      <c r="O12" s="240"/>
      <c r="P12" s="240"/>
      <c r="Q12" s="240"/>
    </row>
    <row r="13" spans="6:17" ht="18" x14ac:dyDescent="0.25">
      <c r="F13" s="237">
        <v>9</v>
      </c>
      <c r="G13" s="237" t="s">
        <v>603</v>
      </c>
      <c r="H13" s="238">
        <v>1</v>
      </c>
      <c r="I13" s="238">
        <v>1</v>
      </c>
      <c r="J13" s="240"/>
      <c r="K13" s="240"/>
      <c r="L13" s="240"/>
      <c r="M13" s="240"/>
      <c r="N13" s="240"/>
      <c r="O13" s="240"/>
      <c r="P13" s="240"/>
      <c r="Q13" s="240"/>
    </row>
    <row r="14" spans="6:17" ht="18" x14ac:dyDescent="0.25">
      <c r="F14" s="237">
        <v>10</v>
      </c>
      <c r="G14" s="237" t="s">
        <v>146</v>
      </c>
      <c r="H14" s="238">
        <v>1</v>
      </c>
      <c r="I14" s="240"/>
      <c r="J14" s="240"/>
      <c r="K14" s="240"/>
      <c r="L14" s="240"/>
      <c r="M14" s="240"/>
      <c r="N14" s="240"/>
      <c r="O14" s="240"/>
      <c r="P14" s="240"/>
      <c r="Q14" s="240"/>
    </row>
    <row r="15" spans="6:17" ht="18" x14ac:dyDescent="0.25">
      <c r="F15" s="237">
        <v>11</v>
      </c>
      <c r="G15" s="237" t="s">
        <v>604</v>
      </c>
      <c r="H15" s="238">
        <v>1</v>
      </c>
      <c r="I15" s="240"/>
      <c r="J15" s="240"/>
      <c r="K15" s="240"/>
      <c r="L15" s="240"/>
      <c r="M15" s="240"/>
      <c r="N15" s="240"/>
      <c r="O15" s="240"/>
      <c r="P15" s="240"/>
      <c r="Q15" s="240"/>
    </row>
    <row r="16" spans="6:17" ht="18" x14ac:dyDescent="0.25">
      <c r="F16" s="237">
        <v>12</v>
      </c>
      <c r="G16" s="237" t="s">
        <v>149</v>
      </c>
      <c r="H16" s="238">
        <v>1</v>
      </c>
      <c r="I16" s="238">
        <v>1</v>
      </c>
      <c r="J16" s="238">
        <v>1</v>
      </c>
      <c r="K16" s="240"/>
      <c r="L16" s="240"/>
      <c r="M16" s="240"/>
      <c r="N16" s="240"/>
      <c r="O16" s="240"/>
      <c r="P16" s="240"/>
      <c r="Q16" s="240"/>
    </row>
    <row r="17" spans="6:17" ht="18" x14ac:dyDescent="0.25">
      <c r="F17" s="237">
        <v>13</v>
      </c>
      <c r="G17" s="237" t="s">
        <v>605</v>
      </c>
      <c r="H17" s="238">
        <v>1</v>
      </c>
      <c r="I17" s="240"/>
      <c r="J17" s="240"/>
      <c r="K17" s="240"/>
      <c r="L17" s="240"/>
      <c r="M17" s="240"/>
      <c r="N17" s="240"/>
      <c r="O17" s="240"/>
      <c r="P17" s="240"/>
      <c r="Q17" s="240"/>
    </row>
    <row r="18" spans="6:17" ht="18" x14ac:dyDescent="0.25">
      <c r="F18" s="237">
        <v>14</v>
      </c>
      <c r="G18" s="237" t="s">
        <v>151</v>
      </c>
      <c r="H18" s="238">
        <v>1</v>
      </c>
      <c r="I18" s="238">
        <v>1</v>
      </c>
      <c r="J18" s="238">
        <v>1</v>
      </c>
      <c r="K18" s="238">
        <v>1</v>
      </c>
      <c r="L18" s="240"/>
      <c r="M18" s="240"/>
      <c r="N18" s="240"/>
      <c r="O18" s="240"/>
      <c r="P18" s="240"/>
      <c r="Q18" s="240"/>
    </row>
    <row r="19" spans="6:17" ht="18" x14ac:dyDescent="0.25">
      <c r="F19" s="237">
        <v>15</v>
      </c>
      <c r="G19" s="237" t="s">
        <v>152</v>
      </c>
      <c r="H19" s="238">
        <v>1</v>
      </c>
      <c r="I19" s="238">
        <v>1</v>
      </c>
      <c r="J19" s="240"/>
      <c r="K19" s="240"/>
      <c r="L19" s="240"/>
      <c r="M19" s="240"/>
      <c r="N19" s="240"/>
      <c r="O19" s="240"/>
      <c r="P19" s="240"/>
      <c r="Q19" s="240"/>
    </row>
    <row r="20" spans="6:17" ht="18" x14ac:dyDescent="0.25">
      <c r="F20" s="237">
        <v>16</v>
      </c>
      <c r="G20" s="237" t="s">
        <v>153</v>
      </c>
      <c r="H20" s="238">
        <v>1</v>
      </c>
      <c r="I20" s="238">
        <v>1</v>
      </c>
      <c r="J20" s="240"/>
      <c r="K20" s="240"/>
      <c r="L20" s="240"/>
      <c r="M20" s="240"/>
      <c r="N20" s="240"/>
      <c r="O20" s="240"/>
      <c r="P20" s="240"/>
      <c r="Q20" s="240"/>
    </row>
    <row r="21" spans="6:17" ht="18" x14ac:dyDescent="0.25">
      <c r="F21" s="237">
        <v>17</v>
      </c>
      <c r="G21" s="237" t="s">
        <v>469</v>
      </c>
      <c r="H21" s="238">
        <v>1</v>
      </c>
      <c r="I21" s="238">
        <v>1</v>
      </c>
      <c r="J21" s="238">
        <v>1</v>
      </c>
      <c r="K21" s="240"/>
      <c r="L21" s="240"/>
      <c r="M21" s="240"/>
      <c r="N21" s="240"/>
      <c r="O21" s="240"/>
      <c r="P21" s="240"/>
      <c r="Q21" s="240"/>
    </row>
    <row r="22" spans="6:17" ht="18" x14ac:dyDescent="0.25">
      <c r="F22" s="237">
        <v>18</v>
      </c>
      <c r="G22" s="237" t="s">
        <v>331</v>
      </c>
      <c r="H22" s="238">
        <v>1</v>
      </c>
      <c r="I22" s="238">
        <v>1</v>
      </c>
      <c r="J22" s="240"/>
      <c r="K22" s="240"/>
      <c r="L22" s="240"/>
      <c r="M22" s="240"/>
      <c r="N22" s="240"/>
      <c r="O22" s="240"/>
      <c r="P22" s="240"/>
      <c r="Q22" s="240"/>
    </row>
    <row r="23" spans="6:17" ht="18" x14ac:dyDescent="0.25">
      <c r="F23" s="237">
        <v>19</v>
      </c>
      <c r="G23" s="237" t="s">
        <v>332</v>
      </c>
      <c r="H23" s="238">
        <v>1</v>
      </c>
      <c r="I23" s="238">
        <v>1</v>
      </c>
      <c r="J23" s="240"/>
      <c r="K23" s="240"/>
      <c r="L23" s="240"/>
      <c r="M23" s="240"/>
      <c r="N23" s="240"/>
      <c r="O23" s="240"/>
      <c r="P23" s="240"/>
      <c r="Q23" s="240"/>
    </row>
    <row r="24" spans="6:17" ht="18" x14ac:dyDescent="0.25">
      <c r="F24" s="237">
        <v>20</v>
      </c>
      <c r="G24" s="237" t="s">
        <v>333</v>
      </c>
      <c r="H24" s="238">
        <v>1</v>
      </c>
      <c r="I24" s="238">
        <v>1</v>
      </c>
      <c r="J24" s="240"/>
      <c r="K24" s="240"/>
      <c r="L24" s="240"/>
      <c r="M24" s="240"/>
      <c r="N24" s="240"/>
      <c r="O24" s="240"/>
      <c r="P24" s="240"/>
      <c r="Q24" s="240"/>
    </row>
    <row r="25" spans="6:17" ht="18" x14ac:dyDescent="0.25">
      <c r="F25" s="237">
        <v>21</v>
      </c>
      <c r="G25" s="237" t="s">
        <v>334</v>
      </c>
      <c r="H25" s="238">
        <v>1</v>
      </c>
      <c r="I25" s="240"/>
      <c r="J25" s="240"/>
      <c r="K25" s="240"/>
      <c r="L25" s="240"/>
      <c r="M25" s="240"/>
      <c r="N25" s="240"/>
      <c r="O25" s="240"/>
      <c r="P25" s="240"/>
      <c r="Q25" s="240"/>
    </row>
    <row r="26" spans="6:17" ht="18" x14ac:dyDescent="0.25">
      <c r="F26" s="237">
        <v>22</v>
      </c>
      <c r="G26" s="237" t="s">
        <v>146</v>
      </c>
      <c r="H26" s="238">
        <v>1</v>
      </c>
      <c r="I26" s="240"/>
      <c r="J26" s="240"/>
      <c r="K26" s="240"/>
      <c r="L26" s="240"/>
      <c r="M26" s="240"/>
      <c r="N26" s="240"/>
      <c r="O26" s="240"/>
      <c r="P26" s="240"/>
      <c r="Q26" s="240"/>
    </row>
    <row r="27" spans="6:17" ht="18" x14ac:dyDescent="0.25">
      <c r="F27" s="237">
        <v>23</v>
      </c>
      <c r="G27" s="237" t="s">
        <v>529</v>
      </c>
      <c r="H27" s="238">
        <v>1</v>
      </c>
      <c r="I27" s="238">
        <v>1</v>
      </c>
      <c r="J27" s="240"/>
      <c r="K27" s="240"/>
      <c r="L27" s="240"/>
      <c r="M27" s="240"/>
      <c r="N27" s="240"/>
      <c r="O27" s="240"/>
      <c r="P27" s="240"/>
      <c r="Q27" s="240"/>
    </row>
    <row r="28" spans="6:17" ht="18" x14ac:dyDescent="0.25">
      <c r="F28" s="237">
        <v>24</v>
      </c>
      <c r="G28" s="237" t="s">
        <v>534</v>
      </c>
      <c r="H28" s="238">
        <v>1</v>
      </c>
      <c r="I28" s="238">
        <v>1</v>
      </c>
      <c r="J28" s="240"/>
      <c r="K28" s="240"/>
      <c r="L28" s="240"/>
      <c r="M28" s="240"/>
      <c r="N28" s="240"/>
      <c r="O28" s="240"/>
      <c r="P28" s="240"/>
      <c r="Q28" s="240"/>
    </row>
    <row r="29" spans="6:17" ht="18" x14ac:dyDescent="0.25">
      <c r="F29" s="237">
        <v>25</v>
      </c>
      <c r="G29" s="237" t="s">
        <v>540</v>
      </c>
      <c r="H29" s="238">
        <v>1</v>
      </c>
      <c r="I29" s="240"/>
      <c r="J29" s="240"/>
      <c r="K29" s="240"/>
      <c r="L29" s="240"/>
      <c r="M29" s="240"/>
      <c r="N29" s="240"/>
      <c r="O29" s="240"/>
      <c r="P29" s="240"/>
      <c r="Q29" s="240"/>
    </row>
    <row r="30" spans="6:17" ht="18" x14ac:dyDescent="0.25">
      <c r="F30" s="237">
        <v>26</v>
      </c>
      <c r="G30" s="237" t="s">
        <v>541</v>
      </c>
      <c r="H30" s="238">
        <v>1</v>
      </c>
      <c r="I30" s="240"/>
      <c r="J30" s="240"/>
      <c r="K30" s="240"/>
      <c r="L30" s="240"/>
      <c r="M30" s="240"/>
      <c r="N30" s="240"/>
      <c r="O30" s="240"/>
      <c r="P30" s="240"/>
      <c r="Q30" s="240"/>
    </row>
    <row r="31" spans="6:17" ht="18" x14ac:dyDescent="0.25">
      <c r="F31" s="237">
        <v>27</v>
      </c>
      <c r="G31" s="237" t="s">
        <v>542</v>
      </c>
      <c r="H31" s="238">
        <v>1</v>
      </c>
      <c r="I31" s="238">
        <v>1</v>
      </c>
      <c r="J31" s="240"/>
      <c r="K31" s="240"/>
      <c r="L31" s="240"/>
      <c r="M31" s="240"/>
      <c r="N31" s="240"/>
      <c r="O31" s="240"/>
      <c r="P31" s="240"/>
      <c r="Q31" s="240"/>
    </row>
    <row r="32" spans="6:17" ht="18" x14ac:dyDescent="0.25">
      <c r="F32" s="237">
        <v>28</v>
      </c>
      <c r="G32" s="237" t="s">
        <v>543</v>
      </c>
      <c r="H32" s="238">
        <v>1</v>
      </c>
      <c r="I32" s="240"/>
      <c r="J32" s="240"/>
      <c r="K32" s="240"/>
      <c r="L32" s="240"/>
      <c r="M32" s="240"/>
      <c r="N32" s="240"/>
      <c r="O32" s="240"/>
      <c r="P32" s="240"/>
      <c r="Q32" s="240"/>
    </row>
    <row r="33" spans="6:17" ht="18" x14ac:dyDescent="0.25">
      <c r="F33" s="237">
        <v>29</v>
      </c>
      <c r="G33" s="237" t="s">
        <v>606</v>
      </c>
      <c r="H33" s="238">
        <v>1</v>
      </c>
      <c r="I33" s="240"/>
      <c r="J33" s="240"/>
      <c r="K33" s="240"/>
      <c r="L33" s="240"/>
      <c r="M33" s="240"/>
      <c r="N33" s="240"/>
      <c r="O33" s="240"/>
      <c r="P33" s="240"/>
      <c r="Q33" s="240"/>
    </row>
    <row r="34" spans="6:17" ht="18" x14ac:dyDescent="0.25">
      <c r="F34" s="237">
        <v>30</v>
      </c>
      <c r="G34" s="237" t="s">
        <v>545</v>
      </c>
      <c r="H34" s="238">
        <v>1</v>
      </c>
      <c r="I34" s="240"/>
      <c r="J34" s="240"/>
      <c r="K34" s="240"/>
      <c r="L34" s="240"/>
      <c r="M34" s="240"/>
      <c r="N34" s="240"/>
      <c r="O34" s="240"/>
      <c r="P34" s="240"/>
      <c r="Q34" s="240"/>
    </row>
    <row r="35" spans="6:17" ht="18" x14ac:dyDescent="0.25">
      <c r="F35" s="237">
        <v>31</v>
      </c>
      <c r="G35" s="237" t="s">
        <v>546</v>
      </c>
      <c r="H35" s="238">
        <v>1</v>
      </c>
      <c r="I35" s="240"/>
      <c r="J35" s="240"/>
      <c r="K35" s="240"/>
      <c r="L35" s="240"/>
      <c r="M35" s="240"/>
      <c r="N35" s="240"/>
      <c r="O35" s="240"/>
      <c r="P35" s="240"/>
      <c r="Q35" s="240"/>
    </row>
    <row r="36" spans="6:17" ht="18" x14ac:dyDescent="0.25">
      <c r="F36" s="237">
        <v>32</v>
      </c>
      <c r="G36" s="237" t="s">
        <v>547</v>
      </c>
      <c r="H36" s="238">
        <v>1</v>
      </c>
      <c r="I36" s="238">
        <v>1</v>
      </c>
      <c r="J36" s="240"/>
      <c r="K36" s="240"/>
      <c r="L36" s="240"/>
      <c r="M36" s="240"/>
      <c r="N36" s="240"/>
      <c r="O36" s="240"/>
      <c r="P36" s="240"/>
      <c r="Q36" s="240"/>
    </row>
    <row r="37" spans="6:17" ht="18" x14ac:dyDescent="0.25">
      <c r="F37" s="237">
        <v>33</v>
      </c>
      <c r="G37" s="237" t="s">
        <v>548</v>
      </c>
      <c r="H37" s="238">
        <v>1</v>
      </c>
      <c r="I37" s="240"/>
      <c r="J37" s="240"/>
      <c r="K37" s="240"/>
      <c r="L37" s="240"/>
      <c r="M37" s="240"/>
      <c r="N37" s="240"/>
      <c r="O37" s="240"/>
      <c r="P37" s="240"/>
      <c r="Q37" s="240"/>
    </row>
    <row r="38" spans="6:17" ht="18" x14ac:dyDescent="0.25">
      <c r="F38" s="237">
        <v>34</v>
      </c>
      <c r="G38" s="237" t="s">
        <v>549</v>
      </c>
      <c r="H38" s="238">
        <v>1</v>
      </c>
      <c r="I38" s="240"/>
      <c r="J38" s="240"/>
      <c r="K38" s="240"/>
      <c r="L38" s="240"/>
      <c r="M38" s="240"/>
      <c r="N38" s="240"/>
      <c r="O38" s="240"/>
      <c r="P38" s="240"/>
      <c r="Q38" s="240"/>
    </row>
    <row r="39" spans="6:17" ht="18" x14ac:dyDescent="0.25">
      <c r="F39" s="237">
        <v>35</v>
      </c>
      <c r="G39" s="237" t="s">
        <v>550</v>
      </c>
      <c r="H39" s="238">
        <v>1</v>
      </c>
      <c r="I39" s="240"/>
      <c r="J39" s="240"/>
      <c r="K39" s="240"/>
      <c r="L39" s="240"/>
      <c r="M39" s="240"/>
      <c r="N39" s="240"/>
      <c r="O39" s="240"/>
      <c r="P39" s="240"/>
      <c r="Q39" s="240"/>
    </row>
    <row r="40" spans="6:17" ht="18" x14ac:dyDescent="0.25">
      <c r="F40" s="237">
        <v>36</v>
      </c>
      <c r="G40" s="237" t="s">
        <v>551</v>
      </c>
      <c r="H40" s="238">
        <v>1</v>
      </c>
      <c r="I40" s="240"/>
      <c r="J40" s="240"/>
      <c r="K40" s="240"/>
      <c r="L40" s="240"/>
      <c r="M40" s="240"/>
      <c r="N40" s="240"/>
      <c r="O40" s="240"/>
      <c r="P40" s="240"/>
      <c r="Q40" s="240"/>
    </row>
    <row r="41" spans="6:17" ht="18" x14ac:dyDescent="0.25">
      <c r="F41" s="237">
        <v>37</v>
      </c>
      <c r="G41" s="237" t="s">
        <v>552</v>
      </c>
      <c r="H41" s="238">
        <v>1</v>
      </c>
      <c r="I41" s="240"/>
      <c r="J41" s="240"/>
      <c r="K41" s="240"/>
      <c r="L41" s="240"/>
      <c r="M41" s="240"/>
      <c r="N41" s="240"/>
      <c r="O41" s="240"/>
      <c r="P41" s="240"/>
      <c r="Q41" s="240"/>
    </row>
    <row r="42" spans="6:17" ht="18" x14ac:dyDescent="0.25">
      <c r="F42" s="237">
        <v>38</v>
      </c>
      <c r="G42" s="237" t="s">
        <v>553</v>
      </c>
      <c r="H42" s="238">
        <v>1</v>
      </c>
      <c r="I42" s="238">
        <v>1</v>
      </c>
      <c r="J42" s="240"/>
      <c r="K42" s="240"/>
      <c r="L42" s="240"/>
      <c r="M42" s="240"/>
      <c r="N42" s="240"/>
      <c r="O42" s="240"/>
      <c r="P42" s="240"/>
      <c r="Q42" s="240"/>
    </row>
    <row r="43" spans="6:17" ht="18" x14ac:dyDescent="0.25">
      <c r="F43" s="237">
        <v>39</v>
      </c>
      <c r="G43" s="237" t="s">
        <v>554</v>
      </c>
      <c r="H43" s="238">
        <v>1</v>
      </c>
      <c r="I43" s="240"/>
      <c r="J43" s="240"/>
      <c r="K43" s="240"/>
      <c r="L43" s="240"/>
      <c r="M43" s="240"/>
      <c r="N43" s="240"/>
      <c r="O43" s="240"/>
      <c r="P43" s="240"/>
      <c r="Q43" s="240"/>
    </row>
    <row r="44" spans="6:17" ht="18" x14ac:dyDescent="0.25">
      <c r="F44" s="237">
        <v>40</v>
      </c>
      <c r="G44" s="237" t="s">
        <v>555</v>
      </c>
      <c r="H44" s="238">
        <v>1</v>
      </c>
      <c r="I44" s="240"/>
      <c r="J44" s="240"/>
      <c r="K44" s="240"/>
      <c r="L44" s="240"/>
      <c r="M44" s="240"/>
      <c r="N44" s="240"/>
      <c r="O44" s="240"/>
      <c r="P44" s="240"/>
      <c r="Q44" s="240"/>
    </row>
    <row r="45" spans="6:17" ht="18" x14ac:dyDescent="0.25">
      <c r="F45" s="237">
        <v>41</v>
      </c>
      <c r="G45" s="237"/>
      <c r="H45" s="240"/>
      <c r="I45" s="240"/>
      <c r="J45" s="240"/>
      <c r="K45" s="240"/>
      <c r="L45" s="240"/>
      <c r="M45" s="240"/>
      <c r="N45" s="240"/>
      <c r="O45" s="240"/>
      <c r="P45" s="240"/>
      <c r="Q45" s="240"/>
    </row>
    <row r="46" spans="6:17" ht="18" x14ac:dyDescent="0.25">
      <c r="F46" s="237">
        <v>42</v>
      </c>
      <c r="G46" s="237"/>
      <c r="H46" s="240"/>
      <c r="I46" s="240"/>
      <c r="J46" s="240"/>
      <c r="K46" s="240"/>
      <c r="L46" s="240"/>
      <c r="M46" s="240"/>
      <c r="N46" s="240"/>
      <c r="O46" s="240"/>
      <c r="P46" s="240"/>
      <c r="Q46" s="240"/>
    </row>
    <row r="47" spans="6:17" ht="18" x14ac:dyDescent="0.25">
      <c r="F47" s="237">
        <v>43</v>
      </c>
      <c r="G47" s="237"/>
      <c r="H47" s="240"/>
      <c r="I47" s="240"/>
      <c r="J47" s="240"/>
      <c r="K47" s="240"/>
      <c r="L47" s="240"/>
      <c r="M47" s="240"/>
      <c r="N47" s="240"/>
      <c r="O47" s="240"/>
      <c r="P47" s="240"/>
      <c r="Q47" s="240"/>
    </row>
    <row r="48" spans="6:17" ht="18" x14ac:dyDescent="0.25">
      <c r="F48" s="237">
        <v>44</v>
      </c>
      <c r="G48" s="237"/>
      <c r="H48" s="240"/>
      <c r="I48" s="240"/>
      <c r="J48" s="240"/>
      <c r="K48" s="240"/>
      <c r="L48" s="240"/>
      <c r="M48" s="240"/>
      <c r="N48" s="240"/>
      <c r="O48" s="240"/>
      <c r="P48" s="240"/>
      <c r="Q48" s="240"/>
    </row>
    <row r="49" spans="6:17" ht="18" x14ac:dyDescent="0.25">
      <c r="F49" s="237">
        <v>45</v>
      </c>
      <c r="G49" s="237"/>
      <c r="H49" s="240"/>
      <c r="I49" s="240"/>
      <c r="J49" s="240"/>
      <c r="K49" s="240"/>
      <c r="L49" s="240"/>
      <c r="M49" s="240"/>
      <c r="N49" s="240"/>
      <c r="O49" s="240"/>
      <c r="P49" s="240"/>
      <c r="Q49" s="240"/>
    </row>
    <row r="50" spans="6:17" ht="18" x14ac:dyDescent="0.25">
      <c r="F50" s="237">
        <v>46</v>
      </c>
      <c r="G50" s="237"/>
      <c r="H50" s="240"/>
      <c r="I50" s="240"/>
      <c r="J50" s="240"/>
      <c r="K50" s="240"/>
      <c r="L50" s="240"/>
      <c r="M50" s="240"/>
      <c r="N50" s="240"/>
      <c r="O50" s="240"/>
      <c r="P50" s="240"/>
      <c r="Q50" s="240"/>
    </row>
    <row r="51" spans="6:17" ht="18" x14ac:dyDescent="0.25">
      <c r="F51" s="237">
        <v>47</v>
      </c>
      <c r="G51" s="237"/>
      <c r="H51" s="240"/>
      <c r="I51" s="240"/>
      <c r="J51" s="240"/>
      <c r="K51" s="240"/>
      <c r="L51" s="240"/>
      <c r="M51" s="240"/>
      <c r="N51" s="240"/>
      <c r="O51" s="240"/>
      <c r="P51" s="240"/>
      <c r="Q51" s="240"/>
    </row>
    <row r="52" spans="6:17" ht="18" x14ac:dyDescent="0.25">
      <c r="F52" s="237">
        <v>48</v>
      </c>
      <c r="G52" s="237"/>
      <c r="H52" s="240"/>
      <c r="I52" s="240"/>
      <c r="J52" s="240"/>
      <c r="K52" s="240"/>
      <c r="L52" s="240"/>
      <c r="M52" s="240"/>
      <c r="N52" s="240"/>
      <c r="O52" s="240"/>
      <c r="P52" s="240"/>
      <c r="Q52" s="240"/>
    </row>
    <row r="53" spans="6:17" ht="18" x14ac:dyDescent="0.25">
      <c r="F53" s="237">
        <v>49</v>
      </c>
      <c r="G53" s="237"/>
      <c r="H53" s="240"/>
      <c r="I53" s="240"/>
      <c r="J53" s="240"/>
      <c r="K53" s="240"/>
      <c r="L53" s="240"/>
      <c r="M53" s="240"/>
      <c r="N53" s="240"/>
      <c r="O53" s="240"/>
      <c r="P53" s="240"/>
      <c r="Q53" s="240"/>
    </row>
    <row r="54" spans="6:17" ht="18" x14ac:dyDescent="0.25">
      <c r="F54" s="237">
        <v>50</v>
      </c>
      <c r="G54" s="237"/>
      <c r="H54" s="240"/>
      <c r="I54" s="240"/>
      <c r="J54" s="240"/>
      <c r="K54" s="240"/>
      <c r="L54" s="240"/>
      <c r="M54" s="240"/>
      <c r="N54" s="240"/>
      <c r="O54" s="240"/>
      <c r="P54" s="240"/>
      <c r="Q54" s="240"/>
    </row>
    <row r="55" spans="6:17" ht="18.75" x14ac:dyDescent="0.25">
      <c r="F55" s="234" t="s">
        <v>608</v>
      </c>
      <c r="G55" s="234">
        <f>SUM(H55:Q55)</f>
        <v>82</v>
      </c>
      <c r="H55" s="234">
        <f>SUM(H5:H54)</f>
        <v>40</v>
      </c>
      <c r="I55" s="236">
        <f t="shared" ref="I55:Q55" si="0">SUM(I5:I54)</f>
        <v>22</v>
      </c>
      <c r="J55" s="236">
        <f t="shared" si="0"/>
        <v>8</v>
      </c>
      <c r="K55" s="236">
        <f t="shared" si="0"/>
        <v>6</v>
      </c>
      <c r="L55" s="236">
        <f>SUM(L5:L54)</f>
        <v>4</v>
      </c>
      <c r="M55" s="236">
        <f t="shared" si="0"/>
        <v>2</v>
      </c>
      <c r="N55" s="236">
        <f t="shared" si="0"/>
        <v>0</v>
      </c>
      <c r="O55" s="236">
        <f t="shared" si="0"/>
        <v>0</v>
      </c>
      <c r="P55" s="236">
        <f t="shared" si="0"/>
        <v>0</v>
      </c>
      <c r="Q55" s="236">
        <f t="shared" si="0"/>
        <v>0</v>
      </c>
    </row>
  </sheetData>
  <mergeCells count="1">
    <mergeCell ref="H4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payesh</vt:lpstr>
      <vt:lpstr>آمار کلی</vt:lpstr>
      <vt:lpstr>روستا</vt:lpstr>
      <vt:lpstr>payesh!Print_Area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2015-12-21T04:21:46Z</dcterms:modified>
</cp:coreProperties>
</file>